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36" firstSheet="1" activeTab="1"/>
  </bookViews>
  <sheets>
    <sheet name="СВОД" sheetId="1" state="hidden" r:id="rId1"/>
    <sheet name="Толстой-Юрт" sheetId="2" r:id="rId2"/>
    <sheet name="Вед" sheetId="3" state="hidden" r:id="rId3"/>
    <sheet name="Грознен-й" sheetId="4" state="hidden" r:id="rId4"/>
    <sheet name="Гуд" sheetId="5" state="hidden" r:id="rId5"/>
    <sheet name="Итум" sheetId="6" state="hidden" r:id="rId6"/>
    <sheet name="Курч" sheetId="7" state="hidden" r:id="rId7"/>
    <sheet name="Надт" sheetId="8" state="hidden" r:id="rId8"/>
    <sheet name="Наур" sheetId="9" state="hidden" r:id="rId9"/>
    <sheet name="Ножай" sheetId="10" state="hidden" r:id="rId10"/>
    <sheet name="Сунж" sheetId="11" state="hidden" r:id="rId11"/>
    <sheet name="Урус" sheetId="12" state="hidden" r:id="rId12"/>
    <sheet name="Шали" sheetId="13" state="hidden" r:id="rId13"/>
    <sheet name="Шарой" sheetId="14" state="hidden" r:id="rId14"/>
    <sheet name="Шатой" sheetId="15" state="hidden" r:id="rId15"/>
    <sheet name="Шелк" sheetId="16" state="hidden" r:id="rId16"/>
    <sheet name="Аргун" sheetId="17" state="hidden" r:id="rId17"/>
    <sheet name="Грозный" sheetId="18" state="hidden" r:id="rId18"/>
    <sheet name="Расчет" sheetId="19" r:id="rId19"/>
  </sheets>
  <definedNames>
    <definedName name="_xlnm.Print_Area" localSheetId="0">'СВОД'!$A$1:$H$31</definedName>
  </definedNames>
  <calcPr fullCalcOnLoad="1"/>
</workbook>
</file>

<file path=xl/sharedStrings.xml><?xml version="1.0" encoding="utf-8"?>
<sst xmlns="http://schemas.openxmlformats.org/spreadsheetml/2006/main" count="626" uniqueCount="76">
  <si>
    <t xml:space="preserve">Казенные учреждения </t>
  </si>
  <si>
    <t>Автономные, бюджетные учреждения</t>
  </si>
  <si>
    <t>Уличное освещение</t>
  </si>
  <si>
    <t>в т.ч. религиозные объекты</t>
  </si>
  <si>
    <t>Примечание</t>
  </si>
  <si>
    <t>Форма отчета расходов на оплату за коммунальные услуги</t>
  </si>
  <si>
    <t>Начальник районного финансового управления</t>
  </si>
  <si>
    <t>Газоснабжение</t>
  </si>
  <si>
    <t>Электроснабжение</t>
  </si>
  <si>
    <t>Водоснабжение и водоотведение</t>
  </si>
  <si>
    <t>Прочие коммунальные услуги</t>
  </si>
  <si>
    <t>наименование муниципального района (городского округа)</t>
  </si>
  <si>
    <t>по состоянию на</t>
  </si>
  <si>
    <t>ед. измерения: в рублях</t>
  </si>
  <si>
    <t>(подпись)</t>
  </si>
  <si>
    <t>(расшифровка подписи)</t>
  </si>
  <si>
    <r>
      <t>Задолженность на начало года</t>
    </r>
    <r>
      <rPr>
        <b/>
        <vertAlign val="superscript"/>
        <sz val="10"/>
        <color indexed="8"/>
        <rFont val="Times New Roman"/>
        <family val="1"/>
      </rPr>
      <t>1</t>
    </r>
  </si>
  <si>
    <r>
      <t>Начисленно 
(с нарастающим итогом ресурсоснабжающими организациями)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</si>
  <si>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План на год </t>
    </r>
    <r>
      <rPr>
        <b/>
        <vertAlign val="superscript"/>
        <sz val="10"/>
        <color indexed="8"/>
        <rFont val="Times New Roman"/>
        <family val="1"/>
      </rPr>
      <t>3</t>
    </r>
  </si>
  <si>
    <r>
      <t>Фактически профин-но</t>
    </r>
    <r>
      <rPr>
        <b/>
        <vertAlign val="superscript"/>
        <sz val="10"/>
        <color indexed="8"/>
        <rFont val="Times New Roman"/>
        <family val="1"/>
      </rPr>
      <t>4</t>
    </r>
  </si>
  <si>
    <r>
      <t>Остаток</t>
    </r>
    <r>
      <rPr>
        <b/>
        <vertAlign val="superscript"/>
        <sz val="10"/>
        <color indexed="8"/>
        <rFont val="Times New Roman"/>
        <family val="1"/>
      </rPr>
      <t>5</t>
    </r>
  </si>
  <si>
    <t>Наименование показателя</t>
  </si>
  <si>
    <t>Примечание:</t>
  </si>
  <si>
    <r>
      <t>1</t>
    </r>
    <r>
      <rPr>
        <sz val="11"/>
        <color indexed="8"/>
        <rFont val="Times New Roman"/>
        <family val="1"/>
      </rPr>
      <t>- указывается задолженность за потребленные коммунальные услуги в соответствии с актами сверки и представленной информации получателями бюджетных средств на начало года</t>
    </r>
  </si>
  <si>
    <r>
      <t>3</t>
    </r>
    <r>
      <rPr>
        <sz val="11"/>
        <color indexed="8"/>
        <rFont val="Times New Roman"/>
        <family val="1"/>
      </rPr>
      <t>- указывается объем предусмотренных средств на оплату коммунальных услуг в бюджете на текущий финансовый год</t>
    </r>
  </si>
  <si>
    <r>
      <t>4</t>
    </r>
    <r>
      <rPr>
        <sz val="11"/>
        <color indexed="8"/>
        <rFont val="Times New Roman"/>
        <family val="1"/>
      </rPr>
      <t>- указывается объем кассовых выплат на оплату коммунальных услуг в бюджете на текущий финансовый год</t>
    </r>
  </si>
  <si>
    <r>
      <t>5</t>
    </r>
    <r>
      <rPr>
        <sz val="11"/>
        <color indexed="8"/>
        <rFont val="Times New Roman"/>
        <family val="1"/>
      </rPr>
      <t xml:space="preserve">- указывается объем остатков от утвержденных объемов бюджетных ассигнований в бюджете на оплату коммунальных услуг </t>
    </r>
  </si>
  <si>
    <r>
      <t>2</t>
    </r>
    <r>
      <rPr>
        <sz val="11"/>
        <color indexed="8"/>
        <rFont val="Times New Roman"/>
        <family val="1"/>
      </rPr>
      <t>- указывается представленных на оплату организациями ЖКХ счетов (в рублях) с нарастающим итогом за поставленные коммунальные услуги с начала текущего года в соответствии с информацией получателей бюджетных средств</t>
    </r>
  </si>
  <si>
    <t>Веденский муниципальный район</t>
  </si>
  <si>
    <t>Грозненский муниципальный район</t>
  </si>
  <si>
    <t>Гудермесский муниципальный район</t>
  </si>
  <si>
    <t>Итум-Калинский муниципальный район</t>
  </si>
  <si>
    <t>Курчалоевский муниципальный район</t>
  </si>
  <si>
    <t>Надтеречный муниципальный район</t>
  </si>
  <si>
    <t>Наурский муниципальный район</t>
  </si>
  <si>
    <t>Ножай-Юртовский муниципальный район</t>
  </si>
  <si>
    <t>Сунженский муниципальный район</t>
  </si>
  <si>
    <t>Урус-Мартановский муниципальный район</t>
  </si>
  <si>
    <t>Шалинский муниципальный район</t>
  </si>
  <si>
    <t>Шаройский муниципальный район</t>
  </si>
  <si>
    <t>Шатойский муниципальный район</t>
  </si>
  <si>
    <t>Шелковской мунципальный район</t>
  </si>
  <si>
    <t>городской округ г. Грозный</t>
  </si>
  <si>
    <t>городской округ г. Аргун</t>
  </si>
  <si>
    <t>ИТОГО:</t>
  </si>
  <si>
    <t>форму не переделывать в след. Раз.</t>
  </si>
  <si>
    <t xml:space="preserve"> Сводная</t>
  </si>
  <si>
    <t xml:space="preserve">по состоянию на </t>
  </si>
  <si>
    <r>
      <t xml:space="preserve">Фактически профинансировано </t>
    </r>
    <r>
      <rPr>
        <b/>
        <vertAlign val="superscript"/>
        <sz val="10"/>
        <color indexed="8"/>
        <rFont val="Times New Roman"/>
        <family val="1"/>
      </rPr>
      <t>4</t>
    </r>
  </si>
  <si>
    <r>
      <t xml:space="preserve">Фактическое исполнение </t>
    </r>
    <r>
      <rPr>
        <b/>
        <vertAlign val="superscript"/>
        <sz val="10"/>
        <color indexed="8"/>
        <rFont val="Times New Roman"/>
        <family val="1"/>
      </rPr>
      <t>5</t>
    </r>
  </si>
  <si>
    <r>
      <t>Остаток</t>
    </r>
    <r>
      <rPr>
        <b/>
        <vertAlign val="superscript"/>
        <sz val="10"/>
        <color indexed="8"/>
        <rFont val="Times New Roman"/>
        <family val="1"/>
      </rPr>
      <t>6</t>
    </r>
  </si>
  <si>
    <r>
      <t>5</t>
    </r>
    <r>
      <rPr>
        <sz val="11"/>
        <color indexed="8"/>
        <rFont val="Times New Roman"/>
        <family val="1"/>
      </rPr>
      <t>- указывается объем кассовых выплат на оплату коммунальных услуг в бюджете на текущий финансовый год</t>
    </r>
  </si>
  <si>
    <r>
      <t>6</t>
    </r>
    <r>
      <rPr>
        <sz val="11"/>
        <color indexed="8"/>
        <rFont val="Times New Roman"/>
        <family val="1"/>
      </rPr>
      <t xml:space="preserve">- указывается объем остатков от утвержденных объемов бюджетных ассигнований в бюджете на оплату коммунальных услуг </t>
    </r>
  </si>
  <si>
    <r>
      <t>4</t>
    </r>
    <r>
      <rPr>
        <sz val="11"/>
        <color indexed="8"/>
        <rFont val="Times New Roman"/>
        <family val="1"/>
      </rPr>
      <t>- указывается объем профинансированных средств на оплату коммунальных услуг в бюджете на текущий финансовый год</t>
    </r>
  </si>
  <si>
    <t>Наименование учреждения</t>
  </si>
  <si>
    <t>Сведения по оплате за коммунальные услуги</t>
  </si>
  <si>
    <t>на 01.07.2017г.</t>
  </si>
  <si>
    <t>Администрация Толстой-Юртовского сельского поселения</t>
  </si>
  <si>
    <t>газ</t>
  </si>
  <si>
    <t>мечеть</t>
  </si>
  <si>
    <t>уличное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</si>
  <si>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</si>
  <si>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</si>
  <si>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</si>
  <si>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</si>
  <si>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</si>
  <si>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</si>
  <si>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</si>
  <si>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</si>
  <si>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</si>
  <si>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</si>
  <si>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</si>
  <si>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</si>
  <si>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</t>
  </si>
  <si>
    <t>ИТОГО</t>
  </si>
  <si>
    <t>ИТОГО: уличное + мечеть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</si>
</sst>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4" fontId="50" fillId="0" borderId="10" xfId="0" applyNumberFormat="1" applyFont="1" applyBorder="1" applyAlignment="1">
      <alignment wrapText="1"/>
    </xf>
    <xf numFmtId="4" fontId="51" fillId="0" borderId="11" xfId="0" applyNumberFormat="1" applyFont="1" applyBorder="1" applyAlignment="1">
      <alignment wrapText="1"/>
    </xf>
    <xf numFmtId="4" fontId="50" fillId="0" borderId="12" xfId="0" applyNumberFormat="1" applyFont="1" applyBorder="1" applyAlignment="1">
      <alignment horizontal="center" wrapText="1"/>
    </xf>
    <xf numFmtId="4" fontId="50" fillId="0" borderId="13" xfId="0" applyNumberFormat="1" applyFont="1" applyBorder="1" applyAlignment="1">
      <alignment wrapText="1"/>
    </xf>
    <xf numFmtId="4" fontId="50" fillId="0" borderId="14" xfId="0" applyNumberFormat="1" applyFont="1" applyBorder="1" applyAlignment="1">
      <alignment horizontal="right" wrapText="1"/>
    </xf>
    <xf numFmtId="4" fontId="50" fillId="0" borderId="15" xfId="0" applyNumberFormat="1" applyFont="1" applyBorder="1" applyAlignment="1">
      <alignment horizontal="center" wrapText="1"/>
    </xf>
    <xf numFmtId="4" fontId="50" fillId="0" borderId="16" xfId="0" applyNumberFormat="1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 applyBorder="1" applyAlignment="1">
      <alignment/>
    </xf>
    <xf numFmtId="4" fontId="50" fillId="0" borderId="17" xfId="0" applyNumberFormat="1" applyFont="1" applyBorder="1" applyAlignment="1">
      <alignment wrapText="1"/>
    </xf>
    <xf numFmtId="4" fontId="50" fillId="0" borderId="17" xfId="0" applyNumberFormat="1" applyFont="1" applyBorder="1" applyAlignment="1">
      <alignment horizontal="center" wrapText="1"/>
    </xf>
    <xf numFmtId="4" fontId="51" fillId="0" borderId="12" xfId="0" applyNumberFormat="1" applyFont="1" applyBorder="1" applyAlignment="1">
      <alignment wrapText="1"/>
    </xf>
    <xf numFmtId="4" fontId="50" fillId="0" borderId="18" xfId="0" applyNumberFormat="1" applyFont="1" applyBorder="1" applyAlignment="1">
      <alignment wrapText="1"/>
    </xf>
    <xf numFmtId="4" fontId="50" fillId="0" borderId="14" xfId="0" applyNumberFormat="1" applyFont="1" applyBorder="1" applyAlignment="1">
      <alignment wrapText="1"/>
    </xf>
    <xf numFmtId="4" fontId="50" fillId="0" borderId="15" xfId="0" applyNumberFormat="1" applyFont="1" applyBorder="1" applyAlignment="1">
      <alignment wrapText="1"/>
    </xf>
    <xf numFmtId="4" fontId="50" fillId="0" borderId="12" xfId="0" applyNumberFormat="1" applyFont="1" applyBorder="1" applyAlignment="1">
      <alignment wrapText="1"/>
    </xf>
    <xf numFmtId="4" fontId="50" fillId="0" borderId="15" xfId="0" applyNumberFormat="1" applyFont="1" applyBorder="1" applyAlignment="1">
      <alignment horizontal="right" wrapText="1"/>
    </xf>
    <xf numFmtId="4" fontId="52" fillId="0" borderId="19" xfId="0" applyNumberFormat="1" applyFont="1" applyBorder="1" applyAlignment="1">
      <alignment horizontal="center" vertical="center" wrapText="1"/>
    </xf>
    <xf numFmtId="4" fontId="52" fillId="0" borderId="20" xfId="0" applyNumberFormat="1" applyFont="1" applyBorder="1" applyAlignment="1">
      <alignment horizontal="center" vertical="center" wrapText="1"/>
    </xf>
    <xf numFmtId="4" fontId="52" fillId="0" borderId="21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left" wrapText="1"/>
    </xf>
    <xf numFmtId="4" fontId="50" fillId="0" borderId="22" xfId="0" applyNumberFormat="1" applyFont="1" applyBorder="1" applyAlignment="1">
      <alignment horizontal="right" wrapText="1"/>
    </xf>
    <xf numFmtId="4" fontId="50" fillId="0" borderId="23" xfId="0" applyNumberFormat="1" applyFont="1" applyBorder="1" applyAlignment="1">
      <alignment wrapText="1"/>
    </xf>
    <xf numFmtId="4" fontId="50" fillId="0" borderId="24" xfId="0" applyNumberFormat="1" applyFont="1" applyBorder="1" applyAlignment="1">
      <alignment horizontal="right" wrapText="1"/>
    </xf>
    <xf numFmtId="4" fontId="51" fillId="0" borderId="22" xfId="0" applyNumberFormat="1" applyFont="1" applyBorder="1" applyAlignment="1">
      <alignment horizontal="right" wrapText="1"/>
    </xf>
    <xf numFmtId="4" fontId="51" fillId="0" borderId="24" xfId="0" applyNumberFormat="1" applyFont="1" applyBorder="1" applyAlignment="1">
      <alignment horizontal="right" wrapText="1"/>
    </xf>
    <xf numFmtId="4" fontId="51" fillId="0" borderId="23" xfId="0" applyNumberFormat="1" applyFont="1" applyBorder="1" applyAlignment="1">
      <alignment wrapText="1"/>
    </xf>
    <xf numFmtId="4" fontId="50" fillId="33" borderId="12" xfId="0" applyNumberFormat="1" applyFont="1" applyFill="1" applyBorder="1" applyAlignment="1">
      <alignment horizontal="center" wrapText="1"/>
    </xf>
    <xf numFmtId="4" fontId="50" fillId="34" borderId="15" xfId="0" applyNumberFormat="1" applyFont="1" applyFill="1" applyBorder="1" applyAlignment="1">
      <alignment horizontal="center" wrapText="1"/>
    </xf>
    <xf numFmtId="4" fontId="50" fillId="0" borderId="17" xfId="52" applyNumberFormat="1" applyFont="1" applyBorder="1" applyAlignment="1">
      <alignment horizontal="center" vertical="center"/>
      <protection/>
    </xf>
    <xf numFmtId="4" fontId="50" fillId="0" borderId="25" xfId="52" applyNumberFormat="1" applyFont="1" applyBorder="1" applyAlignment="1">
      <alignment horizontal="center" vertical="center"/>
      <protection/>
    </xf>
    <xf numFmtId="4" fontId="50" fillId="0" borderId="17" xfId="52" applyNumberFormat="1" applyFont="1" applyBorder="1" applyAlignment="1">
      <alignment horizontal="center" vertical="center"/>
      <protection/>
    </xf>
    <xf numFmtId="4" fontId="50" fillId="0" borderId="15" xfId="52" applyNumberFormat="1" applyFont="1" applyBorder="1" applyAlignment="1">
      <alignment horizontal="center" vertical="center"/>
      <protection/>
    </xf>
    <xf numFmtId="4" fontId="50" fillId="0" borderId="25" xfId="52" applyNumberFormat="1" applyFont="1" applyBorder="1" applyAlignment="1">
      <alignment horizontal="center" vertical="center"/>
      <protection/>
    </xf>
    <xf numFmtId="4" fontId="53" fillId="0" borderId="17" xfId="54" applyNumberFormat="1" applyFont="1" applyBorder="1">
      <alignment/>
      <protection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7" xfId="0" applyNumberFormat="1" applyFont="1" applyBorder="1" applyAlignment="1">
      <alignment/>
    </xf>
    <xf numFmtId="4" fontId="0" fillId="0" borderId="17" xfId="0" applyNumberFormat="1" applyBorder="1" applyAlignment="1">
      <alignment vertical="center" wrapText="1"/>
    </xf>
    <xf numFmtId="4" fontId="40" fillId="0" borderId="17" xfId="0" applyNumberFormat="1" applyFont="1" applyBorder="1" applyAlignment="1">
      <alignment/>
    </xf>
    <xf numFmtId="2" fontId="4" fillId="0" borderId="17" xfId="55" applyNumberFormat="1" applyFont="1" applyBorder="1" applyAlignment="1">
      <alignment horizontal="right" vertical="center"/>
      <protection/>
    </xf>
    <xf numFmtId="2" fontId="4" fillId="0" borderId="15" xfId="55" applyNumberFormat="1" applyFont="1" applyBorder="1" applyAlignment="1">
      <alignment horizontal="right" vertical="center"/>
      <protection/>
    </xf>
    <xf numFmtId="3" fontId="0" fillId="0" borderId="1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40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" fontId="44" fillId="0" borderId="17" xfId="56" applyNumberFormat="1" applyFont="1" applyBorder="1">
      <alignment/>
      <protection/>
    </xf>
    <xf numFmtId="4" fontId="44" fillId="0" borderId="17" xfId="56" applyNumberFormat="1" applyFont="1" applyBorder="1">
      <alignment/>
      <protection/>
    </xf>
    <xf numFmtId="2" fontId="4" fillId="0" borderId="12" xfId="59" applyNumberFormat="1" applyFont="1" applyBorder="1" applyAlignment="1" applyProtection="1">
      <alignment horizontal="center"/>
      <protection hidden="1"/>
    </xf>
    <xf numFmtId="2" fontId="4" fillId="0" borderId="17" xfId="59" applyNumberFormat="1" applyFont="1" applyBorder="1" applyAlignment="1" applyProtection="1">
      <alignment horizontal="center"/>
      <protection hidden="1"/>
    </xf>
    <xf numFmtId="2" fontId="4" fillId="0" borderId="12" xfId="59" applyNumberFormat="1" applyFont="1" applyBorder="1" applyAlignment="1">
      <alignment horizontal="center"/>
      <protection/>
    </xf>
    <xf numFmtId="2" fontId="4" fillId="0" borderId="17" xfId="59" applyNumberFormat="1" applyFont="1" applyBorder="1" applyAlignment="1">
      <alignment horizontal="center"/>
      <protection/>
    </xf>
    <xf numFmtId="2" fontId="4" fillId="0" borderId="15" xfId="59" applyNumberFormat="1" applyFont="1" applyBorder="1" applyAlignment="1" applyProtection="1">
      <alignment horizontal="center"/>
      <protection hidden="1"/>
    </xf>
    <xf numFmtId="4" fontId="51" fillId="0" borderId="24" xfId="0" applyNumberFormat="1" applyFont="1" applyBorder="1" applyAlignment="1">
      <alignment wrapText="1"/>
    </xf>
    <xf numFmtId="3" fontId="44" fillId="0" borderId="26" xfId="58" applyNumberFormat="1" applyFont="1" applyBorder="1">
      <alignment/>
      <protection/>
    </xf>
    <xf numFmtId="3" fontId="44" fillId="0" borderId="17" xfId="58" applyNumberFormat="1" applyBorder="1">
      <alignment/>
      <protection/>
    </xf>
    <xf numFmtId="3" fontId="44" fillId="0" borderId="26" xfId="58" applyNumberFormat="1" applyBorder="1">
      <alignment/>
      <protection/>
    </xf>
    <xf numFmtId="3" fontId="44" fillId="0" borderId="25" xfId="58" applyNumberFormat="1" applyBorder="1" applyAlignment="1">
      <alignment vertical="top"/>
      <protection/>
    </xf>
    <xf numFmtId="3" fontId="54" fillId="0" borderId="26" xfId="58" applyNumberFormat="1" applyFont="1" applyBorder="1">
      <alignment/>
      <protection/>
    </xf>
    <xf numFmtId="3" fontId="54" fillId="0" borderId="20" xfId="58" applyNumberFormat="1" applyFont="1" applyBorder="1">
      <alignment/>
      <protection/>
    </xf>
    <xf numFmtId="4" fontId="50" fillId="35" borderId="12" xfId="0" applyNumberFormat="1" applyFont="1" applyFill="1" applyBorder="1" applyAlignment="1">
      <alignment horizontal="center" wrapText="1"/>
    </xf>
    <xf numFmtId="4" fontId="50" fillId="35" borderId="15" xfId="0" applyNumberFormat="1" applyFont="1" applyFill="1" applyBorder="1" applyAlignment="1">
      <alignment horizontal="center" wrapText="1"/>
    </xf>
    <xf numFmtId="2" fontId="4" fillId="35" borderId="15" xfId="59" applyNumberFormat="1" applyFont="1" applyFill="1" applyBorder="1" applyAlignment="1" applyProtection="1">
      <alignment horizontal="center"/>
      <protection hidden="1"/>
    </xf>
    <xf numFmtId="4" fontId="50" fillId="35" borderId="25" xfId="52" applyNumberFormat="1" applyFont="1" applyFill="1" applyBorder="1" applyAlignment="1">
      <alignment horizontal="center" vertical="center"/>
      <protection/>
    </xf>
    <xf numFmtId="3" fontId="54" fillId="35" borderId="20" xfId="58" applyNumberFormat="1" applyFont="1" applyFill="1" applyBorder="1">
      <alignment/>
      <protection/>
    </xf>
    <xf numFmtId="4" fontId="40" fillId="35" borderId="17" xfId="0" applyNumberFormat="1" applyFont="1" applyFill="1" applyBorder="1" applyAlignment="1">
      <alignment/>
    </xf>
    <xf numFmtId="4" fontId="44" fillId="35" borderId="17" xfId="56" applyNumberFormat="1" applyFont="1" applyFill="1" applyBorder="1">
      <alignment/>
      <protection/>
    </xf>
    <xf numFmtId="3" fontId="40" fillId="35" borderId="12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 horizontal="center" wrapText="1"/>
    </xf>
    <xf numFmtId="3" fontId="4" fillId="33" borderId="15" xfId="0" applyNumberFormat="1" applyFont="1" applyFill="1" applyBorder="1" applyAlignment="1">
      <alignment/>
    </xf>
    <xf numFmtId="4" fontId="4" fillId="33" borderId="17" xfId="56" applyNumberFormat="1" applyFont="1" applyFill="1" applyBorder="1">
      <alignment/>
      <protection/>
    </xf>
    <xf numFmtId="3" fontId="4" fillId="33" borderId="26" xfId="58" applyNumberFormat="1" applyFont="1" applyFill="1" applyBorder="1">
      <alignment/>
      <protection/>
    </xf>
    <xf numFmtId="4" fontId="4" fillId="33" borderId="12" xfId="0" applyNumberFormat="1" applyFont="1" applyFill="1" applyBorder="1" applyAlignment="1">
      <alignment horizontal="center" wrapText="1"/>
    </xf>
    <xf numFmtId="2" fontId="4" fillId="33" borderId="17" xfId="55" applyNumberFormat="1" applyFont="1" applyFill="1" applyBorder="1" applyAlignment="1">
      <alignment horizontal="right" vertical="center"/>
      <protection/>
    </xf>
    <xf numFmtId="0" fontId="44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7" fillId="0" borderId="17" xfId="59" applyNumberFormat="1" applyFont="1" applyBorder="1" applyAlignment="1">
      <alignment horizontal="center"/>
      <protection/>
    </xf>
    <xf numFmtId="4" fontId="51" fillId="0" borderId="17" xfId="0" applyNumberFormat="1" applyFont="1" applyBorder="1" applyAlignment="1">
      <alignment wrapText="1"/>
    </xf>
    <xf numFmtId="4" fontId="51" fillId="0" borderId="18" xfId="0" applyNumberFormat="1" applyFont="1" applyBorder="1" applyAlignment="1">
      <alignment wrapText="1"/>
    </xf>
    <xf numFmtId="4" fontId="56" fillId="0" borderId="27" xfId="0" applyNumberFormat="1" applyFont="1" applyBorder="1" applyAlignment="1">
      <alignment wrapText="1"/>
    </xf>
    <xf numFmtId="4" fontId="56" fillId="0" borderId="26" xfId="0" applyNumberFormat="1" applyFont="1" applyBorder="1" applyAlignment="1">
      <alignment wrapText="1"/>
    </xf>
    <xf numFmtId="4" fontId="50" fillId="0" borderId="28" xfId="0" applyNumberFormat="1" applyFont="1" applyBorder="1" applyAlignment="1">
      <alignment wrapText="1"/>
    </xf>
    <xf numFmtId="4" fontId="50" fillId="0" borderId="29" xfId="0" applyNumberFormat="1" applyFont="1" applyBorder="1" applyAlignment="1">
      <alignment horizontal="right" wrapText="1"/>
    </xf>
    <xf numFmtId="4" fontId="50" fillId="0" borderId="25" xfId="0" applyNumberFormat="1" applyFont="1" applyBorder="1" applyAlignment="1">
      <alignment horizontal="right" wrapText="1"/>
    </xf>
    <xf numFmtId="4" fontId="50" fillId="0" borderId="30" xfId="0" applyNumberFormat="1" applyFont="1" applyBorder="1" applyAlignment="1">
      <alignment wrapText="1"/>
    </xf>
    <xf numFmtId="4" fontId="50" fillId="0" borderId="19" xfId="0" applyNumberFormat="1" applyFont="1" applyBorder="1" applyAlignment="1">
      <alignment horizontal="right" wrapText="1"/>
    </xf>
    <xf numFmtId="4" fontId="50" fillId="0" borderId="20" xfId="0" applyNumberFormat="1" applyFont="1" applyBorder="1" applyAlignment="1">
      <alignment horizontal="right" wrapText="1"/>
    </xf>
    <xf numFmtId="4" fontId="50" fillId="0" borderId="21" xfId="0" applyNumberFormat="1" applyFont="1" applyBorder="1" applyAlignment="1">
      <alignment wrapText="1"/>
    </xf>
    <xf numFmtId="2" fontId="7" fillId="0" borderId="17" xfId="59" applyNumberFormat="1" applyFont="1" applyFill="1" applyBorder="1" applyAlignment="1" applyProtection="1">
      <alignment horizontal="center" vertical="center"/>
      <protection hidden="1"/>
    </xf>
    <xf numFmtId="0" fontId="7" fillId="0" borderId="25" xfId="59" applyNumberFormat="1" applyFont="1" applyBorder="1" applyAlignment="1">
      <alignment horizontal="center"/>
      <protection/>
    </xf>
    <xf numFmtId="2" fontId="7" fillId="0" borderId="25" xfId="59" applyNumberFormat="1" applyFont="1" applyFill="1" applyBorder="1" applyAlignment="1" applyProtection="1">
      <alignment horizontal="center" vertical="center"/>
      <protection hidden="1"/>
    </xf>
    <xf numFmtId="0" fontId="51" fillId="0" borderId="19" xfId="0" applyFont="1" applyBorder="1" applyAlignment="1">
      <alignment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4" fillId="0" borderId="33" xfId="59" applyNumberFormat="1" applyFont="1" applyBorder="1" applyAlignment="1">
      <alignment horizontal="center" vertical="center"/>
      <protection/>
    </xf>
    <xf numFmtId="0" fontId="4" fillId="0" borderId="34" xfId="59" applyNumberFormat="1" applyFont="1" applyBorder="1" applyAlignment="1">
      <alignment horizontal="center" vertical="center"/>
      <protection/>
    </xf>
    <xf numFmtId="0" fontId="50" fillId="0" borderId="34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5" fillId="0" borderId="0" xfId="0" applyFont="1" applyAlignment="1">
      <alignment horizontal="left" wrapText="1"/>
    </xf>
    <xf numFmtId="0" fontId="5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4" fillId="0" borderId="41" xfId="0" applyFont="1" applyBorder="1" applyAlignment="1">
      <alignment horizontal="center"/>
    </xf>
    <xf numFmtId="0" fontId="50" fillId="0" borderId="0" xfId="0" applyFont="1" applyAlignment="1">
      <alignment horizontal="left" vertical="top"/>
    </xf>
    <xf numFmtId="0" fontId="50" fillId="0" borderId="41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tmp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view="pageBreakPreview" zoomScale="85" zoomScaleSheetLayoutView="85"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7.140625" style="1" customWidth="1"/>
    <col min="6" max="6" width="16.421875" style="1" customWidth="1"/>
    <col min="7" max="7" width="16.57421875" style="1" customWidth="1"/>
    <col min="8" max="8" width="33.140625" style="1" customWidth="1"/>
    <col min="9" max="16384" width="8.8515625" style="1" customWidth="1"/>
  </cols>
  <sheetData>
    <row r="1" spans="2:8" ht="8.25" customHeight="1">
      <c r="B1" s="126"/>
      <c r="C1" s="126"/>
      <c r="D1" s="126"/>
      <c r="E1" s="126"/>
      <c r="F1" s="126"/>
      <c r="G1" s="126"/>
      <c r="H1" s="126"/>
    </row>
    <row r="2" spans="2:8" ht="6" customHeight="1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128" t="s">
        <v>46</v>
      </c>
      <c r="C5" s="128"/>
      <c r="D5" s="128"/>
      <c r="E5" s="128"/>
      <c r="F5" s="128"/>
      <c r="G5" s="128"/>
      <c r="H5" s="14"/>
    </row>
    <row r="6" spans="2:8" ht="27.75" customHeight="1">
      <c r="B6" s="3" t="s">
        <v>47</v>
      </c>
      <c r="C6" s="123"/>
      <c r="D6" s="123"/>
      <c r="E6" s="123"/>
      <c r="F6" s="123"/>
      <c r="G6" s="123"/>
      <c r="H6" s="14"/>
    </row>
    <row r="7" spans="2:8" ht="24.75" customHeight="1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96.75" customHeight="1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21" customHeight="1">
      <c r="B9" s="6" t="s">
        <v>0</v>
      </c>
      <c r="C9" s="17" t="e">
        <f>SUM(C10:C13)</f>
        <v>#REF!</v>
      </c>
      <c r="D9" s="17" t="e">
        <f>SUM(D10:D13)</f>
        <v>#REF!</v>
      </c>
      <c r="E9" s="17" t="e">
        <f>SUM(E10:E13)</f>
        <v>#REF!</v>
      </c>
      <c r="F9" s="17" t="e">
        <f>SUM(F10:F13)</f>
        <v>#REF!</v>
      </c>
      <c r="G9" s="17" t="e">
        <f>SUM(G10:G13)</f>
        <v>#REF!</v>
      </c>
      <c r="H9" s="8"/>
    </row>
    <row r="10" spans="2:8" ht="21" customHeight="1">
      <c r="B10" s="18" t="s">
        <v>8</v>
      </c>
      <c r="C10" s="15">
        <f>SUM('Толстой-Юрт'!C10,Вед!C10,'Грознен-й'!C10,Гуд!C10,Итум!C10,Курч!C10,Надт!C10,Наур!C10,Ножай!C10,Сунж!C10,Урус!C10,Шали!C10,Шарой!C10,Шатой!C10,Шелк!C10,Аргун!C10,Грозный!C10)</f>
        <v>88900.17000000001</v>
      </c>
      <c r="D10" s="15">
        <f>SUM('Толстой-Юрт'!D10,Вед!D10,'Грознен-й'!D10,Гуд!D10,Итум!D10,Курч!D10,Надт!D10,Наур!D10,Ножай!D10,Сунж!D10,Урус!D10,Шали!D10,Шарой!D10,Шатой!D10,Шелк!D10,Аргун!D10,Грозный!D10)</f>
        <v>7329518.59</v>
      </c>
      <c r="E10" s="15">
        <f>SUM('Толстой-Юрт'!E10,Вед!E10,'Грознен-й'!E10,Гуд!E10,Итум!E10,Курч!E10,Надт!E10,Наур!E10,Ножай!E10,Сунж!E10,Урус!E10,Шали!E10,Шарой!E10,Шатой!E10,Шелк!E10,Аргун!E10,Грозный!E10)</f>
        <v>22913844.57</v>
      </c>
      <c r="F10" s="15">
        <f>SUM('Толстой-Юрт'!G10,Вед!F10,'Грознен-й'!F10,Гуд!F10,Итум!F10,Курч!F10,Надт!F10,Наур!F10,Ножай!F10,Сунж!F10,Урус!F10,Шали!F10,Шарой!F10,Шатой!F10,Шелк!F10,Аргун!F10,Грозный!F10)</f>
        <v>7006335.08</v>
      </c>
      <c r="G10" s="15">
        <f>SUM('Толстой-Юрт'!H10,Вед!G10,'Грознен-й'!G10,Гуд!G10,Итум!G10,Курч!G10,Надт!G10,Наур!G10,Ножай!G10,Сунж!G10,Урус!G10,Шали!G10,Шарой!G10,Шатой!G10,Шелк!G10,Аргун!G10,Грозный!G10)</f>
        <v>15897509.489999998</v>
      </c>
      <c r="H10" s="5"/>
    </row>
    <row r="11" spans="2:8" ht="21" customHeight="1">
      <c r="B11" s="18" t="s">
        <v>7</v>
      </c>
      <c r="C11" s="15">
        <f>SUM('Толстой-Юрт'!C11,Вед!C11,'Грознен-й'!C11,Гуд!C11,Итум!C11,Курч!C11,Надт!C11,Наур!C11,Ножай!C11,Сунж!C11,Урус!C11,Шали!C11,Шарой!C11,Шатой!C11,Шелк!C11,Аргун!C11,Грозный!C11)</f>
        <v>369956.89</v>
      </c>
      <c r="D11" s="15">
        <f>SUM('Толстой-Юрт'!D11,Вед!D11,'Грознен-й'!D11,Гуд!D11,Итум!D11,Курч!D11,Надт!D11,Наур!D11,Ножай!D11,Сунж!D11,Урус!D11,Шали!D11,Шарой!D11,Шатой!D11,Шелк!D11,Аргун!D11,Грозный!D11)</f>
        <v>8919873.010000002</v>
      </c>
      <c r="E11" s="15">
        <f>SUM('Толстой-Юрт'!E11,Вед!E11,'Грознен-й'!E11,Гуд!E11,Итум!E11,Курч!E11,Надт!E11,Наур!E11,Ножай!E11,Сунж!E11,Урус!E11,Шали!E11,Шарой!E11,Шатой!E11,Шелк!E11,Аргун!E11,Грозный!E11)</f>
        <v>24628335.259999998</v>
      </c>
      <c r="F11" s="15">
        <f>SUM('Толстой-Юрт'!G11,Вед!F11,'Грознен-й'!F11,Гуд!F11,Итум!F11,Курч!F11,Надт!F11,Наур!F11,Ножай!F11,Сунж!F11,Урус!F11,Шали!F11,Шарой!F11,Шатой!F11,Шелк!F11,Аргун!F11,Грозный!F11)</f>
        <v>7525570.66</v>
      </c>
      <c r="G11" s="15">
        <f>SUM('Толстой-Юрт'!H11,Вед!G11,'Грознен-й'!G11,Гуд!G11,Итум!G11,Курч!G11,Надт!G11,Наур!G11,Ножай!G11,Сунж!G11,Урус!G11,Шали!G11,Шарой!G11,Шатой!G11,Шелк!G11,Аргун!G11,Грозный!G11)</f>
        <v>17112764.6</v>
      </c>
      <c r="H11" s="5"/>
    </row>
    <row r="12" spans="2:8" ht="21" customHeight="1">
      <c r="B12" s="18" t="s">
        <v>9</v>
      </c>
      <c r="C12" s="15">
        <f>SUM('Толстой-Юрт'!C12,Вед!C12,'Грознен-й'!C12,Гуд!C12,Итум!C12,Курч!C12,Надт!C12,Наур!C12,Ножай!C12,Сунж!C12,Урус!C12,Шали!C12,Шарой!C12,Шатой!C12,Шелк!C12,Аргун!C12,Грозный!C12)</f>
        <v>6570.99</v>
      </c>
      <c r="D12" s="15">
        <f>SUM('Толстой-Юрт'!D12,Вед!D12,'Грознен-й'!D12,Гуд!D12,Итум!D12,Курч!D12,Надт!D12,Наур!D12,Ножай!D12,Сунж!D12,Урус!D12,Шали!D12,Шарой!D12,Шатой!D12,Шелк!D12,Аргун!D12,Грозный!D12)</f>
        <v>764829.2</v>
      </c>
      <c r="E12" s="15">
        <f>SUM('Толстой-Юрт'!E12,Вед!E12,'Грознен-й'!E12,Гуд!E12,Итум!E12,Курч!E12,Надт!E12,Наур!E12,Ножай!E12,Сунж!E12,Урус!E12,Шали!E12,Шарой!E12,Шатой!E12,Шелк!E12,Аргун!E12,Грозный!E12)</f>
        <v>4499580</v>
      </c>
      <c r="F12" s="15">
        <f>SUM('Толстой-Юрт'!G12,Вед!F12,'Грознен-й'!F12,Гуд!F12,Итум!F12,Курч!F12,Надт!F12,Наур!F12,Ножай!F12,Сунж!F12,Урус!F12,Шали!F12,Шарой!F12,Шатой!F12,Шелк!F12,Аргун!F12,Грозный!F12)</f>
        <v>820735.04</v>
      </c>
      <c r="G12" s="15">
        <f>SUM('Толстой-Юрт'!H12,Вед!G12,'Грознен-й'!G12,Гуд!G12,Итум!G12,Курч!G12,Надт!G12,Наур!G12,Ножай!G12,Сунж!G12,Урус!G12,Шали!G12,Шарой!G12,Шатой!G12,Шелк!G12,Аргун!G12,Грозный!G12)</f>
        <v>3683844.96</v>
      </c>
      <c r="H12" s="5"/>
    </row>
    <row r="13" spans="2:8" ht="21" customHeight="1" thickBot="1">
      <c r="B13" s="19" t="s">
        <v>10</v>
      </c>
      <c r="C13" s="20" t="e">
        <f>SUM('Толстой-Юрт'!#REF!,Вед!C13,'Грознен-й'!C13,Гуд!C13,Итум!C13,Курч!C13,Надт!C13,Наур!C13,Ножай!C13,Сунж!C13,Урус!C13,Шали!C13,Шарой!C13,Шатой!C13,Шелк!C13,Аргун!C13,Грозный!C13)</f>
        <v>#REF!</v>
      </c>
      <c r="D13" s="20" t="e">
        <f>SUM('Толстой-Юрт'!#REF!,Вед!D13,'Грознен-й'!D13,Гуд!D13,Итум!D13,Курч!D13,Надт!D13,Наур!D13,Ножай!D13,Сунж!D13,Урус!D13,Шали!D13,Шарой!D13,Шатой!D13,Шелк!D13,Аргун!D13,Грозный!D13)</f>
        <v>#REF!</v>
      </c>
      <c r="E13" s="20" t="e">
        <f>SUM('Толстой-Юрт'!#REF!,Вед!E13,'Грознен-й'!E13,Гуд!E13,Итум!E13,Курч!E13,Надт!E13,Наур!E13,Ножай!E13,Сунж!E13,Урус!E13,Шали!E13,Шарой!E13,Шатой!E13,Шелк!E13,Аргун!E13,Грозный!E13)</f>
        <v>#REF!</v>
      </c>
      <c r="F13" s="20" t="e">
        <f>SUM('Толстой-Юрт'!#REF!,Вед!F13,'Грознен-й'!F13,Гуд!F13,Итум!F13,Курч!F13,Надт!F13,Наур!F13,Ножай!F13,Сунж!F13,Урус!F13,Шали!F13,Шарой!F13,Шатой!F13,Шелк!F13,Аргун!F13,Грозный!F13)</f>
        <v>#REF!</v>
      </c>
      <c r="G13" s="20" t="e">
        <f>SUM('Толстой-Юрт'!#REF!,Вед!G13,'Грознен-й'!G13,Гуд!G13,Итум!G13,Курч!G13,Надт!G13,Наур!G13,Ножай!G13,Сунж!G13,Урус!G13,Шали!G13,Шарой!G13,Шатой!G13,Шелк!G13,Аргун!G13,Грозный!G13)</f>
        <v>#REF!</v>
      </c>
      <c r="H13" s="11"/>
    </row>
    <row r="14" spans="2:8" ht="24" customHeight="1">
      <c r="B14" s="26" t="s">
        <v>1</v>
      </c>
      <c r="C14" s="17" t="e">
        <f>SUM(C15:C18)</f>
        <v>#REF!</v>
      </c>
      <c r="D14" s="17" t="e">
        <f>SUM(D15:D18)</f>
        <v>#REF!</v>
      </c>
      <c r="E14" s="17" t="e">
        <f>SUM(E15:E18)</f>
        <v>#REF!</v>
      </c>
      <c r="F14" s="17" t="e">
        <f>SUM(F15:F18)</f>
        <v>#REF!</v>
      </c>
      <c r="G14" s="17" t="e">
        <f>SUM(G15:G18)</f>
        <v>#REF!</v>
      </c>
      <c r="H14" s="8"/>
    </row>
    <row r="15" spans="2:8" ht="21" customHeight="1">
      <c r="B15" s="18" t="s">
        <v>8</v>
      </c>
      <c r="C15" s="15" t="e">
        <f>SUM('Толстой-Юрт'!#REF!,Вед!C15,'Грознен-й'!C15,Гуд!C15,Итум!C15,Курч!C15,Надт!C15,Наур!C15,Ножай!C15,Сунж!C15,Урус!C15,Шали!C15,Шарой!C15,Шатой!C15,Шелк!C15,Аргун!C15,Грозный!C15)</f>
        <v>#REF!</v>
      </c>
      <c r="D15" s="15" t="e">
        <f>SUM('Толстой-Юрт'!#REF!,Вед!D15,'Грознен-й'!D15,Гуд!D15,Итум!D15,Курч!D15,Надт!D15,Наур!D15,Ножай!D15,Сунж!D15,Урус!D15,Шали!D15,Шарой!D15,Шатой!D15,Шелк!D15,Аргун!D15,Грозный!D15)</f>
        <v>#REF!</v>
      </c>
      <c r="E15" s="15" t="e">
        <f>SUM('Толстой-Юрт'!#REF!,Вед!E15,'Грознен-й'!E15,Гуд!E15,Итум!E15,Курч!E15,Надт!E15,Наур!E15,Ножай!E15,Сунж!E15,Урус!E15,Шали!E15,Шарой!E15,Шатой!E15,Шелк!E15,Аргун!E15,Грозный!E15)</f>
        <v>#REF!</v>
      </c>
      <c r="F15" s="15" t="e">
        <f>SUM('Толстой-Юрт'!#REF!,Вед!F15,'Грознен-й'!F15,Гуд!F15,Итум!F15,Курч!F15,Надт!F15,Наур!F15,Ножай!F15,Сунж!F15,Урус!F15,Шали!F15,Шарой!F15,Шатой!F15,Шелк!F15,Аргун!F15,Грозный!F15)</f>
        <v>#REF!</v>
      </c>
      <c r="G15" s="15" t="e">
        <f>SUM('Толстой-Юрт'!#REF!,Вед!G15,'Грознен-й'!G15,Гуд!G15,Итум!G15,Курч!G15,Надт!G15,Наур!G15,Ножай!G15,Сунж!G15,Урус!G15,Шали!G15,Шарой!G15,Шатой!G15,Шелк!G15,Аргун!G15,Грозный!G15)</f>
        <v>#REF!</v>
      </c>
      <c r="H15" s="5"/>
    </row>
    <row r="16" spans="2:8" ht="21" customHeight="1">
      <c r="B16" s="18" t="s">
        <v>7</v>
      </c>
      <c r="C16" s="15" t="e">
        <f>SUM('Толстой-Юрт'!#REF!,Вед!C16,'Грознен-й'!C16,Гуд!C16,Итум!C16,Курч!C16,Надт!C16,Наур!C16,Ножай!C16,Сунж!C16,Урус!C16,Шали!C16,Шарой!C16,Шатой!C16,Шелк!C16,Аргун!C16,Грозный!C16)</f>
        <v>#REF!</v>
      </c>
      <c r="D16" s="15" t="e">
        <f>SUM('Толстой-Юрт'!#REF!,Вед!D16,'Грознен-й'!D16,Гуд!D16,Итум!D16,Курч!D16,Надт!D16,Наур!D16,Ножай!D16,Сунж!D16,Урус!D16,Шали!D16,Шарой!D16,Шатой!D16,Шелк!D16,Аргун!D16,Грозный!D16)</f>
        <v>#REF!</v>
      </c>
      <c r="E16" s="15" t="e">
        <f>SUM('Толстой-Юрт'!#REF!,Вед!E16,'Грознен-й'!E16,Гуд!E16,Итум!E16,Курч!E16,Надт!E16,Наур!E16,Ножай!E16,Сунж!E16,Урус!E16,Шали!E16,Шарой!E16,Шатой!E16,Шелк!E16,Аргун!E16,Грозный!E16)</f>
        <v>#REF!</v>
      </c>
      <c r="F16" s="15" t="e">
        <f>SUM('Толстой-Юрт'!#REF!,Вед!F16,'Грознен-й'!F16,Гуд!F16,Итум!F16,Курч!F16,Надт!F16,Наур!F16,Ножай!F16,Сунж!F16,Урус!F16,Шали!F16,Шарой!F16,Шатой!F16,Шелк!F16,Аргун!F16,Грозный!F16)</f>
        <v>#REF!</v>
      </c>
      <c r="G16" s="15" t="e">
        <f>SUM('Толстой-Юрт'!#REF!,Вед!G16,'Грознен-й'!G16,Гуд!G16,Итум!G16,Курч!G16,Надт!G16,Наур!G16,Ножай!G16,Сунж!G16,Урус!G16,Шали!G16,Шарой!G16,Шатой!G16,Шелк!G16,Аргун!G16,Грозный!G16)</f>
        <v>#REF!</v>
      </c>
      <c r="H16" s="5"/>
    </row>
    <row r="17" spans="2:8" ht="21" customHeight="1">
      <c r="B17" s="18" t="s">
        <v>9</v>
      </c>
      <c r="C17" s="15" t="e">
        <f>SUM('Толстой-Юрт'!#REF!,Вед!C17,'Грознен-й'!C17,Гуд!C17,Итум!C17,Курч!C17,Надт!C17,Наур!C17,Ножай!C17,Сунж!C17,Урус!C17,Шали!C17,Шарой!C17,Шатой!C17,Шелк!C17,Аргун!C17,Грозный!C17)</f>
        <v>#REF!</v>
      </c>
      <c r="D17" s="15" t="e">
        <f>SUM('Толстой-Юрт'!#REF!,Вед!D17,'Грознен-й'!D17,Гуд!D17,Итум!D17,Курч!D17,Надт!D17,Наур!D17,Ножай!D17,Сунж!D17,Урус!D17,Шали!D17,Шарой!D17,Шатой!D17,Шелк!D17,Аргун!D17,Грозный!D17)</f>
        <v>#REF!</v>
      </c>
      <c r="E17" s="15" t="e">
        <f>SUM('Толстой-Юрт'!#REF!,Вед!E17,'Грознен-й'!E17,Гуд!E17,Итум!E17,Курч!E17,Надт!E17,Наур!E17,Ножай!E17,Сунж!E17,Урус!E17,Шали!E17,Шарой!E17,Шатой!E17,Шелк!E17,Аргун!E17,Грозный!E17)</f>
        <v>#REF!</v>
      </c>
      <c r="F17" s="15" t="e">
        <f>SUM('Толстой-Юрт'!#REF!,Вед!F17,'Грознен-й'!F17,Гуд!F17,Итум!F17,Курч!F17,Надт!F17,Наур!F17,Ножай!F17,Сунж!F17,Урус!F17,Шали!F17,Шарой!F17,Шатой!F17,Шелк!F17,Аргун!F17,Грозный!F17)</f>
        <v>#REF!</v>
      </c>
      <c r="G17" s="15" t="e">
        <f>SUM('Толстой-Юрт'!#REF!,Вед!G17,'Грознен-й'!G17,Гуд!G17,Итум!G17,Курч!G17,Надт!G17,Наур!G17,Ножай!G17,Сунж!G17,Урус!G17,Шали!G17,Шарой!G17,Шатой!G17,Шелк!G17,Аргун!G17,Грозный!G17)</f>
        <v>#REF!</v>
      </c>
      <c r="H17" s="5"/>
    </row>
    <row r="18" spans="2:8" ht="21" customHeight="1" thickBot="1">
      <c r="B18" s="19" t="s">
        <v>10</v>
      </c>
      <c r="C18" s="20" t="e">
        <f>SUM('Толстой-Юрт'!#REF!,Вед!C18,'Грознен-й'!C18,Гуд!C18,Итум!C18,Курч!C18,Надт!C18,Наур!C18,Ножай!C18,Сунж!C18,Урус!C18,Шали!C18,Шарой!C18,Шатой!C18,Шелк!C18,Аргун!C18,Грозный!C18)</f>
        <v>#REF!</v>
      </c>
      <c r="D18" s="20" t="e">
        <f>SUM('Толстой-Юрт'!#REF!,Вед!D18,'Грознен-й'!D18,Гуд!D18,Итум!D18,Курч!D18,Надт!D18,Наур!D18,Ножай!D18,Сунж!D18,Урус!D18,Шали!D18,Шарой!D18,Шатой!D18,Шелк!D18,Аргун!D18,Грозный!D18)</f>
        <v>#REF!</v>
      </c>
      <c r="E18" s="20" t="e">
        <f>SUM('Толстой-Юрт'!#REF!,Вед!E18,'Грознен-й'!E18,Гуд!E18,Итум!E18,Курч!E18,Надт!E18,Наур!E18,Ножай!E18,Сунж!E18,Урус!E18,Шали!E18,Шарой!E18,Шатой!E18,Шелк!E18,Аргун!E18,Грозный!E18)</f>
        <v>#REF!</v>
      </c>
      <c r="F18" s="20" t="e">
        <f>SUM('Толстой-Юрт'!#REF!,Вед!F18,'Грознен-й'!F18,Гуд!F18,Итум!F18,Курч!F18,Надт!F18,Наур!F18,Ножай!F18,Сунж!F18,Урус!F18,Шали!F18,Шарой!F18,Шатой!F18,Шелк!F18,Аргун!F18,Грозный!F18)</f>
        <v>#REF!</v>
      </c>
      <c r="G18" s="20" t="e">
        <f>SUM('Толстой-Юрт'!#REF!,Вед!G18,'Грознен-й'!G18,Гуд!G18,Итум!G18,Курч!G18,Надт!G18,Наур!G18,Ножай!G18,Сунж!G18,Урус!G18,Шали!G18,Шарой!G18,Шатой!G18,Шелк!G18,Аргун!G18,Грозный!G18)</f>
        <v>#REF!</v>
      </c>
      <c r="H18" s="11"/>
    </row>
    <row r="19" spans="2:8" ht="21" customHeight="1">
      <c r="B19" s="6" t="s">
        <v>2</v>
      </c>
      <c r="C19" s="21">
        <f>SUM('Толстой-Юрт'!C13,Вед!C19,'Грознен-й'!C19,Гуд!C19,Итум!C19,Курч!C19,Надт!C19,Наур!C19,Ножай!C19,Сунж!C19,Урус!C19,Шали!C19,Шарой!C19,Шатой!C19,Шелк!C19,Аргун!C19,Грозный!C19)</f>
        <v>685836.2899999999</v>
      </c>
      <c r="D19" s="21">
        <f>SUM('Толстой-Юрт'!D13,Вед!D19,'Грознен-й'!D19,Гуд!D19,Итум!D19,Курч!D19,Надт!D19,Наур!D19,Ножай!D19,Сунж!D19,Урус!D19,Шали!D19,Шарой!D19,Шатой!D19,Шелк!D19,Аргун!D19,Грозный!D19)</f>
        <v>47007509.629999995</v>
      </c>
      <c r="E19" s="21">
        <f>SUM('Толстой-Юрт'!E13,Вед!E19,'Грознен-й'!E19,Гуд!E19,Итум!E19,Курч!E19,Надт!E19,Наур!E19,Ножай!E19,Сунж!E19,Урус!E19,Шали!E19,Шарой!E19,Шатой!E19,Шелк!E19,Аргун!E19,Грозный!E19)</f>
        <v>232894906</v>
      </c>
      <c r="F19" s="21">
        <f>SUM('Толстой-Юрт'!G13,Вед!F19,'Грознен-й'!F19,Гуд!F19,Итум!F19,Курч!F19,Надт!F19,Наур!F19,Ножай!F19,Сунж!F19,Урус!F19,Шали!F19,Шарой!F19,Шатой!F19,Шелк!F19,Аргун!F19,Грозный!F19)</f>
        <v>45401403.47</v>
      </c>
      <c r="G19" s="21">
        <f>SUM('Толстой-Юрт'!H13,Вед!G19,'Грознен-й'!G19,Гуд!G19,Итум!G19,Курч!G19,Надт!G19,Наур!G19,Ножай!G19,Сунж!G19,Урус!G19,Шали!G19,Шарой!G19,Шатой!G19,Шелк!G19,Аргун!G19,Грозный!G19)</f>
        <v>187493431.52999997</v>
      </c>
      <c r="H19" s="8"/>
    </row>
    <row r="20" spans="2:8" ht="21" customHeight="1" thickBot="1">
      <c r="B20" s="9" t="s">
        <v>3</v>
      </c>
      <c r="C20" s="20">
        <f>SUM('Толстой-Юрт'!C14,Вед!C20,'Грознен-й'!C20,Гуд!C20,Итум!C20,Курч!C20,Надт!C20,Наур!C20,Ножай!C20,Сунж!C20,Урус!C20,Шали!C20,Шарой!C20,Шатой!C20,Шелк!C20,Аргун!C20,Грозный!C20)</f>
        <v>0</v>
      </c>
      <c r="D20" s="20">
        <f>SUM('Толстой-Юрт'!D14,Вед!D20,'Грознен-й'!D20,Гуд!D20,Итум!D20,Курч!D20,Надт!D20,Наур!D20,Ножай!D20,Сунж!D20,Урус!D20,Шали!D20,Шарой!D20,Шатой!D20,Шелк!D20,Аргун!D20,Грозный!D20)</f>
        <v>3144230.8200000003</v>
      </c>
      <c r="E20" s="20">
        <f>SUM('Толстой-Юрт'!E14,Вед!E20,'Грознен-й'!E20,Гуд!E20,Итум!E20,Курч!E20,Надт!E20,Наур!E20,Ножай!E20,Сунж!E20,Урус!E20,Шали!E20,Шарой!E20,Шатой!E20,Шелк!E20,Аргун!E20,Грозный!E20)</f>
        <v>19027685.55</v>
      </c>
      <c r="F20" s="20">
        <f>SUM('Толстой-Юрт'!G14,Вед!F20,'Грознен-й'!F20,Гуд!F20,Итум!F20,Курч!F20,Надт!F20,Наур!F20,Ножай!F20,Сунж!F20,Урус!F20,Шали!F20,Шарой!F20,Шатой!F20,Шелк!F20,Аргун!F20,Грозный!F20)</f>
        <v>1942272.1</v>
      </c>
      <c r="G20" s="20">
        <f>SUM('Толстой-Юрт'!H14,Вед!G20,'Грознен-й'!G20,Гуд!G20,Итум!G20,Курч!G20,Надт!G20,Наур!G20,Ножай!G20,Сунж!G20,Урус!G20,Шали!G20,Шарой!G20,Шатой!G20,Шелк!G20,Аргун!G20,Грозный!G20)</f>
        <v>17085412.9</v>
      </c>
      <c r="H20" s="11"/>
    </row>
    <row r="21" spans="2:8" ht="21" customHeight="1" thickBot="1">
      <c r="B21" s="27" t="s">
        <v>44</v>
      </c>
      <c r="C21" s="62">
        <f>SUM('Толстой-Юрт'!C15,Вед!C21,'Грознен-й'!C21,Гуд!C21,Итум!C21,Курч!C21,Надт!C21,Наур!C21,Ножай!C21,Сунж!C21,Урус!C21,Шали!C21,Шарой!C21,Шатой!C21,Шелк!C21,Аргун!C21,Грозный!C21)</f>
        <v>3902704.7800000003</v>
      </c>
      <c r="D21" s="62">
        <f>SUM('Толстой-Юрт'!D15,Вед!D21,'Грознен-й'!D21,Гуд!D21,Итум!D21,Курч!D21,Надт!D21,Наур!D21,Ножай!D21,Сунж!D21,Урус!D21,Шали!D21,Шарой!D21,Шатой!D21,Шелк!D21,Аргун!D21,Грозный!D21)</f>
        <v>291095905.9</v>
      </c>
      <c r="E21" s="62">
        <f>SUM('Толстой-Юрт'!E15,Вед!E21,'Грознен-й'!E21,Гуд!E21,Итум!E21,Курч!E21,Надт!E21,Наур!E21,Ножай!E21,Сунж!E21,Урус!E21,Шали!E21,Шарой!E21,Шатой!E21,Шелк!E21,Аргун!E21,Грозный!E21)</f>
        <v>777331356.6999999</v>
      </c>
      <c r="F21" s="62">
        <f>SUM('Толстой-Юрт'!G15,Вед!F21,'Грознен-й'!F21,Гуд!F21,Итум!F21,Курч!F21,Надт!F21,Наур!F21,Ножай!F21,Сунж!F21,Урус!F21,Шали!F21,Шарой!F21,Шатой!F21,Шелк!F21,Аргун!F21,Грозный!F21)</f>
        <v>269891661.58</v>
      </c>
      <c r="G21" s="62">
        <f>SUM('Толстой-Юрт'!H15,Вед!G21,'Грознен-й'!G21,Гуд!G21,Итум!G21,Курч!G21,Надт!G21,Наур!G21,Ножай!G21,Сунж!G21,Урус!G21,Шали!G21,Шарой!G21,Шатой!G21,Шелк!G21,Аргун!G21,Грозный!G21)</f>
        <v>504431070.40000004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32.25" customHeight="1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4:8" ht="15"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B3:H3"/>
    <mergeCell ref="B1:H1"/>
    <mergeCell ref="D30:E30"/>
    <mergeCell ref="G30:H30"/>
    <mergeCell ref="B5:G5"/>
    <mergeCell ref="G31:H31"/>
    <mergeCell ref="D31:E31"/>
    <mergeCell ref="C6:G6"/>
    <mergeCell ref="B25:H25"/>
    <mergeCell ref="B24:H24"/>
    <mergeCell ref="B26:H26"/>
    <mergeCell ref="B27:H27"/>
    <mergeCell ref="B28:H28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7109375" style="1" customWidth="1"/>
    <col min="8" max="8" width="42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35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-11461</v>
      </c>
      <c r="D9" s="17">
        <f>SUM(D10:D13)</f>
        <v>1459503</v>
      </c>
      <c r="E9" s="17">
        <f>SUM(E10:E13)</f>
        <v>5878497</v>
      </c>
      <c r="F9" s="17">
        <f>SUM(F10:F13)</f>
        <v>1320899</v>
      </c>
      <c r="G9" s="17">
        <f>SUM(G10:G13)</f>
        <v>4557598</v>
      </c>
      <c r="H9" s="8"/>
    </row>
    <row r="10" spans="2:8" ht="15.75">
      <c r="B10" s="18" t="s">
        <v>8</v>
      </c>
      <c r="C10" s="15">
        <v>-19532</v>
      </c>
      <c r="D10" s="16">
        <v>398809</v>
      </c>
      <c r="E10" s="16">
        <v>858460</v>
      </c>
      <c r="F10" s="16">
        <v>340383</v>
      </c>
      <c r="G10" s="16">
        <f>E10-F10</f>
        <v>518077</v>
      </c>
      <c r="H10" s="5"/>
    </row>
    <row r="11" spans="2:8" ht="15.75">
      <c r="B11" s="18" t="s">
        <v>7</v>
      </c>
      <c r="C11" s="15">
        <v>710</v>
      </c>
      <c r="D11" s="16">
        <v>951368</v>
      </c>
      <c r="E11" s="16">
        <v>2807737</v>
      </c>
      <c r="F11" s="16">
        <v>883970</v>
      </c>
      <c r="G11" s="16">
        <f aca="true" t="shared" si="0" ref="G11:G20">E11-F11</f>
        <v>1923767</v>
      </c>
      <c r="H11" s="5"/>
    </row>
    <row r="12" spans="2:8" ht="15.75">
      <c r="B12" s="18" t="s">
        <v>9</v>
      </c>
      <c r="C12" s="15">
        <v>7361</v>
      </c>
      <c r="D12" s="16">
        <v>95125</v>
      </c>
      <c r="E12" s="16">
        <v>227900</v>
      </c>
      <c r="F12" s="16">
        <v>95125</v>
      </c>
      <c r="G12" s="16">
        <f t="shared" si="0"/>
        <v>132775</v>
      </c>
      <c r="H12" s="5"/>
    </row>
    <row r="13" spans="2:8" ht="16.5" thickBot="1">
      <c r="B13" s="19" t="s">
        <v>10</v>
      </c>
      <c r="C13" s="20"/>
      <c r="D13" s="10">
        <v>14201</v>
      </c>
      <c r="E13" s="10">
        <v>1984400</v>
      </c>
      <c r="F13" s="10">
        <v>1421</v>
      </c>
      <c r="G13" s="10">
        <f t="shared" si="0"/>
        <v>1982979</v>
      </c>
      <c r="H13" s="11"/>
    </row>
    <row r="14" spans="2:8" ht="15.75">
      <c r="B14" s="26" t="s">
        <v>1</v>
      </c>
      <c r="C14" s="17">
        <f>SUM(C15:C18)</f>
        <v>12037</v>
      </c>
      <c r="D14" s="17">
        <f>SUM(D15:D18)</f>
        <v>8030673</v>
      </c>
      <c r="E14" s="17">
        <f>SUM(E15:E18)</f>
        <v>15982500</v>
      </c>
      <c r="F14" s="17">
        <f>SUM(F15:F18)</f>
        <v>7528780</v>
      </c>
      <c r="G14" s="17">
        <f>SUM(G15:G18)</f>
        <v>8453720</v>
      </c>
      <c r="H14" s="8"/>
    </row>
    <row r="15" spans="2:8" ht="15.75">
      <c r="B15" s="18" t="s">
        <v>8</v>
      </c>
      <c r="C15" s="15">
        <v>-14568</v>
      </c>
      <c r="D15" s="16">
        <v>1089401</v>
      </c>
      <c r="E15" s="16">
        <v>3169819</v>
      </c>
      <c r="F15" s="16">
        <v>1058862</v>
      </c>
      <c r="G15" s="16">
        <f>E15-F15</f>
        <v>2110957</v>
      </c>
      <c r="H15" s="5"/>
    </row>
    <row r="16" spans="2:8" ht="15.75">
      <c r="B16" s="18" t="s">
        <v>7</v>
      </c>
      <c r="C16" s="15">
        <v>23092</v>
      </c>
      <c r="D16" s="16">
        <v>6104814</v>
      </c>
      <c r="E16" s="16">
        <v>10352036</v>
      </c>
      <c r="F16" s="16">
        <v>5942710</v>
      </c>
      <c r="G16" s="16">
        <f t="shared" si="0"/>
        <v>4409326</v>
      </c>
      <c r="H16" s="5"/>
    </row>
    <row r="17" spans="2:8" ht="15.75">
      <c r="B17" s="18" t="s">
        <v>9</v>
      </c>
      <c r="C17" s="15">
        <v>3513</v>
      </c>
      <c r="D17" s="16">
        <v>575075</v>
      </c>
      <c r="E17" s="16">
        <v>1555733</v>
      </c>
      <c r="F17" s="16">
        <v>438808</v>
      </c>
      <c r="G17" s="16">
        <f t="shared" si="0"/>
        <v>1116925</v>
      </c>
      <c r="H17" s="5"/>
    </row>
    <row r="18" spans="2:8" ht="16.5" thickBot="1">
      <c r="B18" s="19" t="s">
        <v>10</v>
      </c>
      <c r="C18" s="20"/>
      <c r="D18" s="10">
        <v>261383</v>
      </c>
      <c r="E18" s="10">
        <v>904912</v>
      </c>
      <c r="F18" s="16">
        <v>88400</v>
      </c>
      <c r="G18" s="10">
        <f t="shared" si="0"/>
        <v>816512</v>
      </c>
      <c r="H18" s="11"/>
    </row>
    <row r="19" spans="2:8" ht="16.5" thickBot="1">
      <c r="B19" s="6" t="s">
        <v>2</v>
      </c>
      <c r="C19" s="17"/>
      <c r="D19" s="7">
        <v>718263</v>
      </c>
      <c r="E19" s="69">
        <v>4726066</v>
      </c>
      <c r="F19" s="10">
        <v>595530</v>
      </c>
      <c r="G19" s="7">
        <f t="shared" si="0"/>
        <v>4130536</v>
      </c>
      <c r="H19" s="8"/>
    </row>
    <row r="20" spans="2:8" ht="16.5" thickBot="1">
      <c r="B20" s="9" t="s">
        <v>3</v>
      </c>
      <c r="C20" s="22"/>
      <c r="D20" s="10">
        <v>127790</v>
      </c>
      <c r="E20" s="77">
        <v>1849400</v>
      </c>
      <c r="F20" s="7">
        <v>127790</v>
      </c>
      <c r="G20" s="10">
        <f t="shared" si="0"/>
        <v>1721610</v>
      </c>
      <c r="H20" s="11"/>
    </row>
    <row r="21" spans="2:8" ht="16.5" thickBot="1">
      <c r="B21" s="27" t="s">
        <v>44</v>
      </c>
      <c r="C21" s="29">
        <f>SUM(C19,C14,C9)</f>
        <v>576</v>
      </c>
      <c r="D21" s="29">
        <f>SUM(D19,D14,D9)</f>
        <v>10208439</v>
      </c>
      <c r="E21" s="29">
        <f>SUM(E19,E14,E9)</f>
        <v>26587063</v>
      </c>
      <c r="F21" s="29">
        <f>SUM(F19,F14,F9)</f>
        <v>9445209</v>
      </c>
      <c r="G21" s="29">
        <f>SUM(G19,G14,G9)</f>
        <v>17141854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9.0039062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36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467046.85000000003</v>
      </c>
      <c r="E9" s="17">
        <f>SUM(E10:E13)</f>
        <v>1080800</v>
      </c>
      <c r="F9" s="17">
        <f>SUM(F10:F13)</f>
        <v>496047.08999999997</v>
      </c>
      <c r="G9" s="17">
        <f>SUM(G10:G13)</f>
        <v>584752.91</v>
      </c>
      <c r="H9" s="8"/>
    </row>
    <row r="10" spans="2:8" ht="18.75">
      <c r="B10" s="18" t="s">
        <v>8</v>
      </c>
      <c r="C10" s="15"/>
      <c r="D10" s="40">
        <v>197290.23</v>
      </c>
      <c r="E10" s="40">
        <v>460600</v>
      </c>
      <c r="F10" s="40">
        <v>208054.09</v>
      </c>
      <c r="G10" s="16">
        <f>E10-F10</f>
        <v>252545.91</v>
      </c>
      <c r="H10" s="5"/>
    </row>
    <row r="11" spans="2:8" ht="18.75">
      <c r="B11" s="18" t="s">
        <v>7</v>
      </c>
      <c r="C11" s="15"/>
      <c r="D11" s="40">
        <v>268093.29</v>
      </c>
      <c r="E11" s="40">
        <v>567600</v>
      </c>
      <c r="F11" s="40">
        <v>282993</v>
      </c>
      <c r="G11" s="16">
        <f aca="true" t="shared" si="0" ref="G11:G20">E11-F11</f>
        <v>284607</v>
      </c>
      <c r="H11" s="5"/>
    </row>
    <row r="12" spans="2:8" ht="18.75">
      <c r="B12" s="18" t="s">
        <v>9</v>
      </c>
      <c r="C12" s="15"/>
      <c r="D12" s="40">
        <v>1663.33</v>
      </c>
      <c r="E12" s="40">
        <v>52600</v>
      </c>
      <c r="F12" s="40">
        <v>5000</v>
      </c>
      <c r="G12" s="16">
        <f t="shared" si="0"/>
        <v>47600</v>
      </c>
      <c r="H12" s="5"/>
    </row>
    <row r="13" spans="2:8" ht="19.5" thickBot="1">
      <c r="B13" s="19" t="s">
        <v>10</v>
      </c>
      <c r="C13" s="20"/>
      <c r="D13" s="40">
        <v>0</v>
      </c>
      <c r="E13" s="40">
        <v>0</v>
      </c>
      <c r="F13" s="40">
        <v>0</v>
      </c>
      <c r="G13" s="10">
        <f t="shared" si="0"/>
        <v>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3399494.17</v>
      </c>
      <c r="E14" s="17">
        <f>SUM(E15:E18)</f>
        <v>10005108.15</v>
      </c>
      <c r="F14" s="17">
        <f>SUM(F15:F18)</f>
        <v>3399494.17</v>
      </c>
      <c r="G14" s="17">
        <f>SUM(G15:G18)</f>
        <v>6605613.98</v>
      </c>
      <c r="H14" s="8"/>
    </row>
    <row r="15" spans="2:8" ht="15.75">
      <c r="B15" s="18" t="s">
        <v>8</v>
      </c>
      <c r="C15" s="15"/>
      <c r="D15" s="16">
        <v>1099357.74</v>
      </c>
      <c r="E15" s="16">
        <v>2078248.15</v>
      </c>
      <c r="F15" s="16">
        <v>1099357.74</v>
      </c>
      <c r="G15" s="16">
        <f t="shared" si="0"/>
        <v>978890.4099999999</v>
      </c>
      <c r="H15" s="5"/>
    </row>
    <row r="16" spans="2:8" ht="15.75">
      <c r="B16" s="18" t="s">
        <v>7</v>
      </c>
      <c r="C16" s="15"/>
      <c r="D16" s="16">
        <v>2052112.35</v>
      </c>
      <c r="E16" s="16">
        <v>6392792.57</v>
      </c>
      <c r="F16" s="16">
        <v>2052112.35</v>
      </c>
      <c r="G16" s="16">
        <f t="shared" si="0"/>
        <v>4340680.220000001</v>
      </c>
      <c r="H16" s="5"/>
    </row>
    <row r="17" spans="2:8" ht="15.75">
      <c r="B17" s="18" t="s">
        <v>9</v>
      </c>
      <c r="C17" s="15"/>
      <c r="D17" s="16">
        <v>248024.08</v>
      </c>
      <c r="E17" s="16">
        <v>1534067.43</v>
      </c>
      <c r="F17" s="16">
        <v>248024.08</v>
      </c>
      <c r="G17" s="16">
        <f t="shared" si="0"/>
        <v>1286043.3499999999</v>
      </c>
      <c r="H17" s="5"/>
    </row>
    <row r="18" spans="2:8" ht="16.5" thickBot="1">
      <c r="B18" s="19" t="s">
        <v>10</v>
      </c>
      <c r="C18" s="20"/>
      <c r="D18" s="10"/>
      <c r="E18" s="10"/>
      <c r="F18" s="10"/>
      <c r="G18" s="10">
        <f t="shared" si="0"/>
        <v>0</v>
      </c>
      <c r="H18" s="11"/>
    </row>
    <row r="19" spans="2:8" ht="15.75">
      <c r="B19" s="6" t="s">
        <v>2</v>
      </c>
      <c r="C19" s="17"/>
      <c r="D19" s="7">
        <v>1627113.92</v>
      </c>
      <c r="E19" s="69">
        <v>5127341</v>
      </c>
      <c r="F19" s="7">
        <v>1277666.54</v>
      </c>
      <c r="G19" s="7">
        <f t="shared" si="0"/>
        <v>3849674.46</v>
      </c>
      <c r="H19" s="8"/>
    </row>
    <row r="20" spans="2:8" ht="16.5" thickBot="1">
      <c r="B20" s="9" t="s">
        <v>3</v>
      </c>
      <c r="C20" s="22"/>
      <c r="D20" s="34"/>
      <c r="E20" s="77"/>
      <c r="F20" s="34"/>
      <c r="G20" s="34">
        <f t="shared" si="0"/>
        <v>0</v>
      </c>
      <c r="H20" s="11"/>
    </row>
    <row r="21" spans="2:8" ht="16.5" thickBot="1">
      <c r="B21" s="27" t="s">
        <v>44</v>
      </c>
      <c r="C21" s="29">
        <f>SUM(C19,C14,C9)</f>
        <v>0</v>
      </c>
      <c r="D21" s="29">
        <f>SUM(D19,D14,D9)</f>
        <v>5493654.9399999995</v>
      </c>
      <c r="E21" s="29">
        <f>SUM(E19,E14,E9)</f>
        <v>16213249.15</v>
      </c>
      <c r="F21" s="29">
        <f>SUM(F19,F14,F9)</f>
        <v>5173207.8</v>
      </c>
      <c r="G21" s="29">
        <f>SUM(G19,G14,G9)</f>
        <v>11040041.350000001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7.851562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37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1964978.27</v>
      </c>
      <c r="E9" s="17">
        <f>SUM(E10:E13)</f>
        <v>4781962</v>
      </c>
      <c r="F9" s="17">
        <f>SUM(F10:F13)</f>
        <v>1895331.0299999998</v>
      </c>
      <c r="G9" s="17">
        <f>SUM(G10:G13)</f>
        <v>2886630.97</v>
      </c>
      <c r="H9" s="8"/>
    </row>
    <row r="10" spans="2:8" ht="15.75">
      <c r="B10" s="18" t="s">
        <v>8</v>
      </c>
      <c r="C10" s="15"/>
      <c r="D10" s="44">
        <v>543856.94</v>
      </c>
      <c r="E10" s="42">
        <v>1966022</v>
      </c>
      <c r="F10" s="44">
        <v>568161.59</v>
      </c>
      <c r="G10" s="16">
        <f>E10-F10</f>
        <v>1397860.4100000001</v>
      </c>
      <c r="H10" s="5"/>
    </row>
    <row r="11" spans="2:8" ht="15.75">
      <c r="B11" s="18" t="s">
        <v>7</v>
      </c>
      <c r="C11" s="15"/>
      <c r="D11" s="45">
        <v>1310134.08</v>
      </c>
      <c r="E11" s="42">
        <v>2471940</v>
      </c>
      <c r="F11" s="45">
        <v>1194285.13</v>
      </c>
      <c r="G11" s="16">
        <f aca="true" t="shared" si="0" ref="G11:G20">E11-F11</f>
        <v>1277654.87</v>
      </c>
      <c r="H11" s="5"/>
    </row>
    <row r="12" spans="2:8" ht="15.75">
      <c r="B12" s="18" t="s">
        <v>9</v>
      </c>
      <c r="C12" s="15"/>
      <c r="D12" s="45">
        <v>110987.25</v>
      </c>
      <c r="E12" s="43">
        <v>287000</v>
      </c>
      <c r="F12" s="45">
        <v>132884.31</v>
      </c>
      <c r="G12" s="16">
        <f t="shared" si="0"/>
        <v>154115.69</v>
      </c>
      <c r="H12" s="5"/>
    </row>
    <row r="13" spans="2:8" ht="16.5" thickBot="1">
      <c r="B13" s="19" t="s">
        <v>10</v>
      </c>
      <c r="C13" s="20"/>
      <c r="D13" s="45">
        <v>0</v>
      </c>
      <c r="E13" s="41">
        <v>57000</v>
      </c>
      <c r="F13" s="44">
        <v>0</v>
      </c>
      <c r="G13" s="10">
        <f t="shared" si="0"/>
        <v>57000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11235325.27</v>
      </c>
      <c r="E14" s="17">
        <f>SUM(E15:E18)</f>
        <v>20154860</v>
      </c>
      <c r="F14" s="17">
        <v>10071484.9</v>
      </c>
      <c r="G14" s="17">
        <f>SUM(G15:G18)</f>
        <v>10083375.1</v>
      </c>
      <c r="H14" s="8"/>
    </row>
    <row r="15" spans="2:8" ht="15.75">
      <c r="B15" s="18" t="s">
        <v>8</v>
      </c>
      <c r="C15" s="15"/>
      <c r="D15" s="45">
        <v>2770924.87</v>
      </c>
      <c r="E15" s="45">
        <v>7503119</v>
      </c>
      <c r="F15" s="45">
        <v>2323367.15</v>
      </c>
      <c r="G15" s="16">
        <f t="shared" si="0"/>
        <v>5179751.85</v>
      </c>
      <c r="H15" s="5"/>
    </row>
    <row r="16" spans="2:8" ht="15.75">
      <c r="B16" s="18" t="s">
        <v>7</v>
      </c>
      <c r="C16" s="15"/>
      <c r="D16" s="45">
        <v>7413681.49</v>
      </c>
      <c r="E16" s="45">
        <v>9295953</v>
      </c>
      <c r="F16" s="45">
        <v>7314974.38</v>
      </c>
      <c r="G16" s="16">
        <f t="shared" si="0"/>
        <v>1980978.62</v>
      </c>
      <c r="H16" s="5"/>
    </row>
    <row r="17" spans="2:8" ht="15.75">
      <c r="B17" s="18" t="s">
        <v>9</v>
      </c>
      <c r="C17" s="15"/>
      <c r="D17" s="45">
        <v>1050718.91</v>
      </c>
      <c r="E17" s="45">
        <v>2012788</v>
      </c>
      <c r="F17" s="45">
        <v>433143.37</v>
      </c>
      <c r="G17" s="16">
        <f t="shared" si="0"/>
        <v>1579644.63</v>
      </c>
      <c r="H17" s="5"/>
    </row>
    <row r="18" spans="2:8" ht="16.5" thickBot="1">
      <c r="B18" s="19" t="s">
        <v>10</v>
      </c>
      <c r="C18" s="20"/>
      <c r="D18" s="44">
        <v>0</v>
      </c>
      <c r="E18" s="45">
        <v>1343000</v>
      </c>
      <c r="F18" s="44">
        <v>0</v>
      </c>
      <c r="G18" s="10">
        <f t="shared" si="0"/>
        <v>1343000</v>
      </c>
      <c r="H18" s="11"/>
    </row>
    <row r="19" spans="2:8" ht="15.75">
      <c r="B19" s="6" t="s">
        <v>2</v>
      </c>
      <c r="C19" s="17"/>
      <c r="D19" s="46">
        <v>4221476.3</v>
      </c>
      <c r="E19" s="74">
        <v>22450862</v>
      </c>
      <c r="F19" s="46">
        <v>4310526.02</v>
      </c>
      <c r="G19" s="7">
        <f t="shared" si="0"/>
        <v>18140335.98</v>
      </c>
      <c r="H19" s="8"/>
    </row>
    <row r="20" spans="2:8" ht="16.5" thickBot="1">
      <c r="B20" s="9" t="s">
        <v>3</v>
      </c>
      <c r="C20" s="22"/>
      <c r="D20" s="10"/>
      <c r="E20" s="77"/>
      <c r="F20" s="10"/>
      <c r="G20" s="10">
        <f t="shared" si="0"/>
        <v>0</v>
      </c>
      <c r="H20" s="11"/>
    </row>
    <row r="21" spans="2:8" ht="16.5" thickBot="1">
      <c r="B21" s="27" t="s">
        <v>44</v>
      </c>
      <c r="C21" s="29">
        <f>SUM(C19,C14,C9)</f>
        <v>0</v>
      </c>
      <c r="D21" s="29">
        <f>SUM(D19,D14,D9)</f>
        <v>17421779.84</v>
      </c>
      <c r="E21" s="29">
        <f>SUM(E19,E14,E9)</f>
        <v>47387684</v>
      </c>
      <c r="F21" s="29">
        <f>SUM(F19,F14,F9)</f>
        <v>16277341.95</v>
      </c>
      <c r="G21" s="29">
        <f>SUM(G19,G14,G9)</f>
        <v>31110342.049999997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00390625" style="1" customWidth="1"/>
    <col min="8" max="8" width="42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38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-223833</v>
      </c>
      <c r="D9" s="17">
        <f>SUM(D10:D13)</f>
        <v>1933142</v>
      </c>
      <c r="E9" s="17">
        <f>SUM(E10:E13)</f>
        <v>2586724</v>
      </c>
      <c r="F9" s="17">
        <f>SUM(F10:F13)</f>
        <v>1473907</v>
      </c>
      <c r="G9" s="17">
        <f>SUM(G10:G13)</f>
        <v>1112817</v>
      </c>
      <c r="H9" s="8"/>
    </row>
    <row r="10" spans="2:8" ht="15.75">
      <c r="B10" s="18" t="s">
        <v>8</v>
      </c>
      <c r="C10" s="15">
        <v>-223833</v>
      </c>
      <c r="D10" s="16">
        <v>1167196</v>
      </c>
      <c r="E10" s="16">
        <v>1184606</v>
      </c>
      <c r="F10" s="16">
        <v>957488</v>
      </c>
      <c r="G10" s="16">
        <f>E10-F10</f>
        <v>227118</v>
      </c>
      <c r="H10" s="5"/>
    </row>
    <row r="11" spans="2:8" ht="15.75">
      <c r="B11" s="18" t="s">
        <v>7</v>
      </c>
      <c r="C11" s="15"/>
      <c r="D11" s="16">
        <v>745541</v>
      </c>
      <c r="E11" s="16">
        <v>1051598</v>
      </c>
      <c r="F11" s="16">
        <v>455067</v>
      </c>
      <c r="G11" s="16">
        <f aca="true" t="shared" si="0" ref="G11:G20">E11-F11</f>
        <v>596531</v>
      </c>
      <c r="H11" s="5"/>
    </row>
    <row r="12" spans="2:8" ht="15.75">
      <c r="B12" s="18" t="s">
        <v>9</v>
      </c>
      <c r="C12" s="15"/>
      <c r="D12" s="16">
        <v>20405</v>
      </c>
      <c r="E12" s="16">
        <v>350520</v>
      </c>
      <c r="F12" s="16">
        <v>61352</v>
      </c>
      <c r="G12" s="16">
        <f t="shared" si="0"/>
        <v>289168</v>
      </c>
      <c r="H12" s="5"/>
    </row>
    <row r="13" spans="2:8" ht="16.5" thickBot="1">
      <c r="B13" s="19" t="s">
        <v>10</v>
      </c>
      <c r="C13" s="20"/>
      <c r="D13" s="10"/>
      <c r="E13" s="10"/>
      <c r="F13" s="10"/>
      <c r="G13" s="10">
        <f t="shared" si="0"/>
        <v>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10688315</v>
      </c>
      <c r="E14" s="17">
        <f>SUM(E15:E18)</f>
        <v>24104724</v>
      </c>
      <c r="F14" s="17">
        <f>SUM(F15:F18)</f>
        <v>10398681</v>
      </c>
      <c r="G14" s="17">
        <f>SUM(G15:G18)</f>
        <v>13706043</v>
      </c>
      <c r="H14" s="8"/>
    </row>
    <row r="15" spans="2:8" ht="15.75">
      <c r="B15" s="18" t="s">
        <v>8</v>
      </c>
      <c r="C15" s="15"/>
      <c r="D15" s="16">
        <v>2286485</v>
      </c>
      <c r="E15" s="16">
        <v>3914498</v>
      </c>
      <c r="F15" s="16">
        <v>2765707</v>
      </c>
      <c r="G15" s="16">
        <f t="shared" si="0"/>
        <v>1148791</v>
      </c>
      <c r="H15" s="5"/>
    </row>
    <row r="16" spans="2:8" ht="15.75">
      <c r="B16" s="18" t="s">
        <v>7</v>
      </c>
      <c r="C16" s="15"/>
      <c r="D16" s="16">
        <v>7569601</v>
      </c>
      <c r="E16" s="16">
        <v>17494724</v>
      </c>
      <c r="F16" s="16">
        <v>6856106</v>
      </c>
      <c r="G16" s="16">
        <f t="shared" si="0"/>
        <v>10638618</v>
      </c>
      <c r="H16" s="5"/>
    </row>
    <row r="17" spans="2:8" ht="15.75">
      <c r="B17" s="18" t="s">
        <v>9</v>
      </c>
      <c r="C17" s="15"/>
      <c r="D17" s="16">
        <v>832229</v>
      </c>
      <c r="E17" s="16">
        <v>2695502</v>
      </c>
      <c r="F17" s="16">
        <v>776868</v>
      </c>
      <c r="G17" s="16">
        <f t="shared" si="0"/>
        <v>1918634</v>
      </c>
      <c r="H17" s="5"/>
    </row>
    <row r="18" spans="2:8" ht="16.5" thickBot="1">
      <c r="B18" s="19" t="s">
        <v>10</v>
      </c>
      <c r="C18" s="20"/>
      <c r="D18" s="10"/>
      <c r="E18" s="10"/>
      <c r="F18" s="10"/>
      <c r="G18" s="10">
        <f t="shared" si="0"/>
        <v>0</v>
      </c>
      <c r="H18" s="11"/>
    </row>
    <row r="19" spans="2:8" ht="15.75">
      <c r="B19" s="6" t="s">
        <v>2</v>
      </c>
      <c r="C19" s="17"/>
      <c r="D19" s="7">
        <v>1755648</v>
      </c>
      <c r="E19" s="69">
        <v>11031141</v>
      </c>
      <c r="F19" s="7">
        <v>1806888</v>
      </c>
      <c r="G19" s="7">
        <f t="shared" si="0"/>
        <v>9224253</v>
      </c>
      <c r="H19" s="8"/>
    </row>
    <row r="20" spans="2:8" ht="16.5" thickBot="1">
      <c r="B20" s="9" t="s">
        <v>3</v>
      </c>
      <c r="C20" s="22"/>
      <c r="D20" s="10">
        <v>115697</v>
      </c>
      <c r="E20" s="77">
        <v>377110</v>
      </c>
      <c r="F20" s="10">
        <v>94277</v>
      </c>
      <c r="G20" s="10">
        <f t="shared" si="0"/>
        <v>282833</v>
      </c>
      <c r="H20" s="11"/>
    </row>
    <row r="21" spans="2:8" ht="16.5" thickBot="1">
      <c r="B21" s="27" t="s">
        <v>44</v>
      </c>
      <c r="C21" s="29">
        <f>SUM(C19,C14,C9)</f>
        <v>-223833</v>
      </c>
      <c r="D21" s="29">
        <f>SUM(D19,D14,D9)</f>
        <v>14377105</v>
      </c>
      <c r="E21" s="29">
        <f>SUM(E19,E14,E9)</f>
        <v>37722589</v>
      </c>
      <c r="F21" s="29">
        <f>SUM(F19,F14,F9)</f>
        <v>13679476</v>
      </c>
      <c r="G21" s="29">
        <f>SUM(G19,G14,G9)</f>
        <v>24043113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00390625" style="1" customWidth="1"/>
    <col min="8" max="8" width="39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39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3159.27</v>
      </c>
      <c r="D9" s="17">
        <f>SUM(D10:D13)</f>
        <v>62868.29</v>
      </c>
      <c r="E9" s="17">
        <f>SUM(E10:E13)</f>
        <v>538806</v>
      </c>
      <c r="F9" s="17">
        <f>SUM(F10:F13)</f>
        <v>153224.13</v>
      </c>
      <c r="G9" s="17">
        <f>SUM(G10:G13)</f>
        <v>385581.87</v>
      </c>
      <c r="H9" s="8"/>
    </row>
    <row r="10" spans="2:8" ht="15.75">
      <c r="B10" s="18" t="s">
        <v>8</v>
      </c>
      <c r="C10" s="15">
        <v>3159.27</v>
      </c>
      <c r="D10" s="16">
        <v>62868.29</v>
      </c>
      <c r="E10" s="16">
        <v>538806</v>
      </c>
      <c r="F10" s="16">
        <v>153224.13</v>
      </c>
      <c r="G10" s="16">
        <f>E10-F10</f>
        <v>385581.87</v>
      </c>
      <c r="H10" s="5"/>
    </row>
    <row r="11" spans="2:8" ht="15.75">
      <c r="B11" s="18" t="s">
        <v>7</v>
      </c>
      <c r="C11" s="15"/>
      <c r="D11" s="16"/>
      <c r="E11" s="16"/>
      <c r="F11" s="16"/>
      <c r="G11" s="16">
        <f aca="true" t="shared" si="0" ref="G11:G20">E11-F11</f>
        <v>0</v>
      </c>
      <c r="H11" s="5"/>
    </row>
    <row r="12" spans="2:8" ht="15.75">
      <c r="B12" s="18" t="s">
        <v>9</v>
      </c>
      <c r="C12" s="15"/>
      <c r="D12" s="16"/>
      <c r="E12" s="16"/>
      <c r="F12" s="16"/>
      <c r="G12" s="16">
        <f t="shared" si="0"/>
        <v>0</v>
      </c>
      <c r="H12" s="5"/>
    </row>
    <row r="13" spans="2:8" ht="16.5" thickBot="1">
      <c r="B13" s="19" t="s">
        <v>10</v>
      </c>
      <c r="C13" s="20"/>
      <c r="D13" s="10"/>
      <c r="E13" s="10"/>
      <c r="F13" s="10"/>
      <c r="G13" s="10">
        <f t="shared" si="0"/>
        <v>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69871.84</v>
      </c>
      <c r="E14" s="17">
        <f>SUM(E15:E18)</f>
        <v>305640</v>
      </c>
      <c r="F14" s="17">
        <f>SUM(F15:F18)</f>
        <v>69871.84</v>
      </c>
      <c r="G14" s="17">
        <f>SUM(G15:G18)</f>
        <v>235768.16</v>
      </c>
      <c r="H14" s="8"/>
    </row>
    <row r="15" spans="2:8" ht="15.75">
      <c r="B15" s="18" t="s">
        <v>8</v>
      </c>
      <c r="C15" s="15"/>
      <c r="D15" s="16">
        <v>69871.84</v>
      </c>
      <c r="E15" s="16">
        <v>305640</v>
      </c>
      <c r="F15" s="16">
        <v>69871.84</v>
      </c>
      <c r="G15" s="16">
        <f t="shared" si="0"/>
        <v>235768.16</v>
      </c>
      <c r="H15" s="5"/>
    </row>
    <row r="16" spans="2:8" ht="15.75">
      <c r="B16" s="18" t="s">
        <v>7</v>
      </c>
      <c r="C16" s="15"/>
      <c r="D16" s="16"/>
      <c r="E16" s="16"/>
      <c r="F16" s="16"/>
      <c r="G16" s="16">
        <f t="shared" si="0"/>
        <v>0</v>
      </c>
      <c r="H16" s="5"/>
    </row>
    <row r="17" spans="2:8" ht="15.75">
      <c r="B17" s="18" t="s">
        <v>9</v>
      </c>
      <c r="C17" s="15"/>
      <c r="D17" s="16"/>
      <c r="E17" s="16"/>
      <c r="F17" s="16"/>
      <c r="G17" s="16">
        <f t="shared" si="0"/>
        <v>0</v>
      </c>
      <c r="H17" s="5"/>
    </row>
    <row r="18" spans="2:8" ht="16.5" thickBot="1">
      <c r="B18" s="19" t="s">
        <v>10</v>
      </c>
      <c r="C18" s="20"/>
      <c r="D18" s="10"/>
      <c r="E18" s="10"/>
      <c r="F18" s="10"/>
      <c r="G18" s="10">
        <f t="shared" si="0"/>
        <v>0</v>
      </c>
      <c r="H18" s="11"/>
    </row>
    <row r="19" spans="2:8" ht="15.75">
      <c r="B19" s="6" t="s">
        <v>2</v>
      </c>
      <c r="C19" s="17"/>
      <c r="D19" s="7">
        <v>44091.34</v>
      </c>
      <c r="E19" s="69">
        <v>144821</v>
      </c>
      <c r="F19" s="7">
        <v>133132.97</v>
      </c>
      <c r="G19" s="7">
        <f t="shared" si="0"/>
        <v>11688.029999999999</v>
      </c>
      <c r="H19" s="8"/>
    </row>
    <row r="20" spans="2:8" ht="16.5" thickBot="1">
      <c r="B20" s="9" t="s">
        <v>3</v>
      </c>
      <c r="C20" s="22"/>
      <c r="D20" s="10"/>
      <c r="E20" s="77"/>
      <c r="F20" s="10"/>
      <c r="G20" s="10">
        <f t="shared" si="0"/>
        <v>0</v>
      </c>
      <c r="H20" s="11"/>
    </row>
    <row r="21" spans="2:8" ht="16.5" thickBot="1">
      <c r="B21" s="27" t="s">
        <v>44</v>
      </c>
      <c r="C21" s="29">
        <f>SUM(C19,C14,C9)</f>
        <v>3159.27</v>
      </c>
      <c r="D21" s="29">
        <f>SUM(D19,D14,D9)</f>
        <v>176831.47</v>
      </c>
      <c r="E21" s="29">
        <f>SUM(E19,E14,E9)</f>
        <v>989267</v>
      </c>
      <c r="F21" s="29">
        <f>SUM(F19,F14,F9)</f>
        <v>356228.94</v>
      </c>
      <c r="G21" s="29">
        <f>SUM(G19,G14,G9)</f>
        <v>633038.06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42187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40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179340.04</v>
      </c>
      <c r="E9" s="17">
        <f>SUM(E10:E13)</f>
        <v>378398</v>
      </c>
      <c r="F9" s="17">
        <f>SUM(F10:F13)</f>
        <v>281262</v>
      </c>
      <c r="G9" s="17">
        <f>SUM(G10:G13)</f>
        <v>97136</v>
      </c>
      <c r="H9" s="8"/>
    </row>
    <row r="10" spans="2:8" ht="15.75">
      <c r="B10" s="18" t="s">
        <v>8</v>
      </c>
      <c r="C10" s="15"/>
      <c r="D10" s="56">
        <v>52824.74</v>
      </c>
      <c r="E10" s="56">
        <v>150000</v>
      </c>
      <c r="F10" s="56">
        <v>75800</v>
      </c>
      <c r="G10" s="16">
        <f>E10-F10</f>
        <v>74200</v>
      </c>
      <c r="H10" s="5"/>
    </row>
    <row r="11" spans="2:8" ht="15.75">
      <c r="B11" s="18" t="s">
        <v>7</v>
      </c>
      <c r="C11" s="15"/>
      <c r="D11" s="56">
        <v>119218.55</v>
      </c>
      <c r="E11" s="56">
        <v>168398</v>
      </c>
      <c r="F11" s="56">
        <v>168398</v>
      </c>
      <c r="G11" s="16">
        <f aca="true" t="shared" si="0" ref="G11:G20">E11-F11</f>
        <v>0</v>
      </c>
      <c r="H11" s="5"/>
    </row>
    <row r="12" spans="2:8" ht="15.75">
      <c r="B12" s="18" t="s">
        <v>9</v>
      </c>
      <c r="C12" s="15"/>
      <c r="D12" s="56">
        <v>7296.75</v>
      </c>
      <c r="E12" s="56">
        <v>60000</v>
      </c>
      <c r="F12" s="56">
        <v>37064</v>
      </c>
      <c r="G12" s="16">
        <f t="shared" si="0"/>
        <v>22936</v>
      </c>
      <c r="H12" s="5"/>
    </row>
    <row r="13" spans="2:8" ht="16.5" thickBot="1">
      <c r="B13" s="19" t="s">
        <v>10</v>
      </c>
      <c r="C13" s="20"/>
      <c r="D13" s="55">
        <v>0</v>
      </c>
      <c r="E13" s="56">
        <v>0</v>
      </c>
      <c r="F13" s="55">
        <v>0</v>
      </c>
      <c r="G13" s="10">
        <f t="shared" si="0"/>
        <v>0</v>
      </c>
      <c r="H13" s="11"/>
    </row>
    <row r="14" spans="2:8" ht="15.75">
      <c r="B14" s="26" t="s">
        <v>1</v>
      </c>
      <c r="C14" s="17">
        <f>SUM(C15:C18)</f>
        <v>585419.4299999999</v>
      </c>
      <c r="D14" s="17">
        <f>SUM(D15:D18)</f>
        <v>2450810.89</v>
      </c>
      <c r="E14" s="17">
        <f>SUM(E15:E18)</f>
        <v>7877399</v>
      </c>
      <c r="F14" s="17">
        <f>SUM(F15:F18)</f>
        <v>3370209.55</v>
      </c>
      <c r="G14" s="17">
        <f>SUM(G15:G18)</f>
        <v>4507189.45</v>
      </c>
      <c r="H14" s="8"/>
    </row>
    <row r="15" spans="2:8" ht="15.75">
      <c r="B15" s="18" t="s">
        <v>8</v>
      </c>
      <c r="C15" s="56">
        <v>-156994.86</v>
      </c>
      <c r="D15" s="56">
        <v>437240.75</v>
      </c>
      <c r="E15" s="56">
        <v>3004715</v>
      </c>
      <c r="F15" s="56">
        <v>407475.86</v>
      </c>
      <c r="G15" s="16">
        <f t="shared" si="0"/>
        <v>2597239.14</v>
      </c>
      <c r="H15" s="5"/>
    </row>
    <row r="16" spans="2:8" ht="15.75">
      <c r="B16" s="18" t="s">
        <v>7</v>
      </c>
      <c r="C16" s="56">
        <v>707893.59</v>
      </c>
      <c r="D16" s="56">
        <v>1589558.32</v>
      </c>
      <c r="E16" s="56">
        <v>2872716</v>
      </c>
      <c r="F16" s="56">
        <v>2508299</v>
      </c>
      <c r="G16" s="16">
        <f t="shared" si="0"/>
        <v>364417</v>
      </c>
      <c r="H16" s="5"/>
    </row>
    <row r="17" spans="2:8" ht="15.75">
      <c r="B17" s="18" t="s">
        <v>9</v>
      </c>
      <c r="C17" s="56">
        <v>34520.7</v>
      </c>
      <c r="D17" s="56">
        <v>424011.82</v>
      </c>
      <c r="E17" s="56">
        <v>1999968</v>
      </c>
      <c r="F17" s="56">
        <v>454434.69</v>
      </c>
      <c r="G17" s="16">
        <f t="shared" si="0"/>
        <v>1545533.31</v>
      </c>
      <c r="H17" s="5"/>
    </row>
    <row r="18" spans="2:8" ht="16.5" thickBot="1">
      <c r="B18" s="19" t="s">
        <v>10</v>
      </c>
      <c r="C18" s="56">
        <v>0</v>
      </c>
      <c r="D18" s="56">
        <v>0</v>
      </c>
      <c r="E18" s="56">
        <v>0</v>
      </c>
      <c r="F18" s="56">
        <v>0</v>
      </c>
      <c r="G18" s="10">
        <f t="shared" si="0"/>
        <v>0</v>
      </c>
      <c r="H18" s="11"/>
    </row>
    <row r="19" spans="2:8" ht="15.75">
      <c r="B19" s="6" t="s">
        <v>2</v>
      </c>
      <c r="C19" s="56">
        <v>14293.720000000001</v>
      </c>
      <c r="D19" s="56">
        <v>664597.05</v>
      </c>
      <c r="E19" s="75">
        <v>3537604</v>
      </c>
      <c r="F19" s="56">
        <v>535606.68</v>
      </c>
      <c r="G19" s="7">
        <f t="shared" si="0"/>
        <v>3001997.32</v>
      </c>
      <c r="H19" s="8"/>
    </row>
    <row r="20" spans="2:8" ht="16.5" thickBot="1">
      <c r="B20" s="9" t="s">
        <v>3</v>
      </c>
      <c r="C20" s="56">
        <v>0</v>
      </c>
      <c r="D20" s="56"/>
      <c r="E20" s="79">
        <v>985007</v>
      </c>
      <c r="F20" s="56">
        <v>0</v>
      </c>
      <c r="G20" s="10">
        <f t="shared" si="0"/>
        <v>985007</v>
      </c>
      <c r="H20" s="11"/>
    </row>
    <row r="21" spans="2:8" ht="16.5" thickBot="1">
      <c r="B21" s="27" t="s">
        <v>44</v>
      </c>
      <c r="C21" s="29">
        <f>SUM(C19,C14,C9)</f>
        <v>599713.1499999999</v>
      </c>
      <c r="D21" s="29">
        <f>SUM(D19,D14,D9)</f>
        <v>3294747.9800000004</v>
      </c>
      <c r="E21" s="29">
        <f>SUM(E19,E14,E9)</f>
        <v>11793401</v>
      </c>
      <c r="F21" s="29">
        <f>SUM(F19,F14,F9)</f>
        <v>4187078.23</v>
      </c>
      <c r="G21" s="29">
        <f>SUM(G19,G14,G9)</f>
        <v>7606322.77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28125" style="1" customWidth="1"/>
    <col min="8" max="8" width="42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41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157861.8</v>
      </c>
      <c r="D9" s="17">
        <f>SUM(D10:D13)</f>
        <v>1136725.1400000001</v>
      </c>
      <c r="E9" s="17">
        <f>SUM(E10:E13)</f>
        <v>8476969</v>
      </c>
      <c r="F9" s="17">
        <f>SUM(F10:F13)</f>
        <v>879627.95</v>
      </c>
      <c r="G9" s="17">
        <f>SUM(G10:G13)</f>
        <v>7597341.05</v>
      </c>
      <c r="H9" s="8"/>
    </row>
    <row r="10" spans="2:8" ht="15.75">
      <c r="B10" s="18" t="s">
        <v>8</v>
      </c>
      <c r="C10" s="15">
        <v>3003.52</v>
      </c>
      <c r="D10" s="16">
        <v>306181.96</v>
      </c>
      <c r="E10" s="16">
        <v>2218305.5</v>
      </c>
      <c r="F10" s="16">
        <v>247111.88</v>
      </c>
      <c r="G10" s="16">
        <f>E10-F10</f>
        <v>1971193.62</v>
      </c>
      <c r="H10" s="5"/>
    </row>
    <row r="11" spans="2:8" ht="15.75">
      <c r="B11" s="18" t="s">
        <v>7</v>
      </c>
      <c r="C11" s="15">
        <v>144464.64</v>
      </c>
      <c r="D11" s="16">
        <v>642340.11</v>
      </c>
      <c r="E11" s="16">
        <v>5078883.5</v>
      </c>
      <c r="F11" s="16">
        <v>444650</v>
      </c>
      <c r="G11" s="16">
        <f aca="true" t="shared" si="0" ref="G11:G20">E11-F11</f>
        <v>4634233.5</v>
      </c>
      <c r="H11" s="5"/>
    </row>
    <row r="12" spans="2:8" ht="15.75">
      <c r="B12" s="18" t="s">
        <v>9</v>
      </c>
      <c r="C12" s="15">
        <v>10393.64</v>
      </c>
      <c r="D12" s="16">
        <v>2524</v>
      </c>
      <c r="E12" s="16">
        <v>732408</v>
      </c>
      <c r="F12" s="16">
        <v>2187</v>
      </c>
      <c r="G12" s="16">
        <f t="shared" si="0"/>
        <v>730221</v>
      </c>
      <c r="H12" s="5"/>
    </row>
    <row r="13" spans="2:8" ht="16.5" thickBot="1">
      <c r="B13" s="19" t="s">
        <v>10</v>
      </c>
      <c r="C13" s="20"/>
      <c r="D13" s="10">
        <v>185679.07</v>
      </c>
      <c r="E13" s="10">
        <v>447372</v>
      </c>
      <c r="F13" s="10">
        <v>185679.07</v>
      </c>
      <c r="G13" s="10">
        <f t="shared" si="0"/>
        <v>261692.93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12247674</v>
      </c>
      <c r="E14" s="17">
        <f>SUM(E15:E18)</f>
        <v>26079525</v>
      </c>
      <c r="F14" s="17">
        <f>SUM(F15:F18)</f>
        <v>12012126.549999999</v>
      </c>
      <c r="G14" s="17">
        <f>SUM(G15:G18)</f>
        <v>14067398.450000001</v>
      </c>
      <c r="H14" s="8"/>
    </row>
    <row r="15" spans="2:8" ht="15.75">
      <c r="B15" s="18" t="s">
        <v>8</v>
      </c>
      <c r="C15" s="15"/>
      <c r="D15" s="16">
        <v>2420882.93</v>
      </c>
      <c r="E15" s="16">
        <v>10456564</v>
      </c>
      <c r="F15" s="16">
        <v>2420882.93</v>
      </c>
      <c r="G15" s="16">
        <f t="shared" si="0"/>
        <v>8035681.07</v>
      </c>
      <c r="H15" s="5"/>
    </row>
    <row r="16" spans="2:8" ht="15.75">
      <c r="B16" s="18" t="s">
        <v>7</v>
      </c>
      <c r="C16" s="15"/>
      <c r="D16" s="16">
        <v>9392375.59</v>
      </c>
      <c r="E16" s="16">
        <v>9673976</v>
      </c>
      <c r="F16" s="16">
        <v>9213832.7</v>
      </c>
      <c r="G16" s="16">
        <f t="shared" si="0"/>
        <v>460143.30000000075</v>
      </c>
      <c r="H16" s="5"/>
    </row>
    <row r="17" spans="2:8" ht="16.5" thickBot="1">
      <c r="B17" s="18" t="s">
        <v>9</v>
      </c>
      <c r="C17" s="15"/>
      <c r="D17" s="16">
        <v>191947.92</v>
      </c>
      <c r="E17" s="16">
        <v>4124118</v>
      </c>
      <c r="F17" s="10">
        <v>191947.92</v>
      </c>
      <c r="G17" s="16">
        <f t="shared" si="0"/>
        <v>3932170.08</v>
      </c>
      <c r="H17" s="5"/>
    </row>
    <row r="18" spans="2:8" ht="16.5" thickBot="1">
      <c r="B18" s="19" t="s">
        <v>10</v>
      </c>
      <c r="C18" s="20"/>
      <c r="D18" s="10">
        <v>242467.56</v>
      </c>
      <c r="E18" s="10">
        <v>1824867</v>
      </c>
      <c r="F18" s="10">
        <v>185463</v>
      </c>
      <c r="G18" s="10">
        <f t="shared" si="0"/>
        <v>1639404</v>
      </c>
      <c r="H18" s="11"/>
    </row>
    <row r="19" spans="2:8" ht="15.75">
      <c r="B19" s="6" t="s">
        <v>2</v>
      </c>
      <c r="C19" s="17"/>
      <c r="D19" s="7">
        <v>2323845.17</v>
      </c>
      <c r="E19" s="69">
        <v>8081851</v>
      </c>
      <c r="F19" s="7">
        <v>2062799.37</v>
      </c>
      <c r="G19" s="7">
        <f t="shared" si="0"/>
        <v>6019051.63</v>
      </c>
      <c r="H19" s="8"/>
    </row>
    <row r="20" spans="2:8" ht="16.5" thickBot="1">
      <c r="B20" s="9" t="s">
        <v>3</v>
      </c>
      <c r="C20" s="22"/>
      <c r="D20" s="34"/>
      <c r="E20" s="77"/>
      <c r="F20" s="34"/>
      <c r="G20" s="34">
        <f t="shared" si="0"/>
        <v>0</v>
      </c>
      <c r="H20" s="11"/>
    </row>
    <row r="21" spans="2:8" ht="16.5" thickBot="1">
      <c r="B21" s="27" t="s">
        <v>44</v>
      </c>
      <c r="C21" s="29">
        <f>SUM(C19,C14,C9)</f>
        <v>157861.8</v>
      </c>
      <c r="D21" s="29">
        <f>SUM(D19,D14,D9)</f>
        <v>15708244.31</v>
      </c>
      <c r="E21" s="29">
        <f>SUM(E19,E14,E9)</f>
        <v>42638345</v>
      </c>
      <c r="F21" s="29">
        <f>SUM(F19,F14,F9)</f>
        <v>14954553.869999997</v>
      </c>
      <c r="G21" s="29">
        <f>SUM(G19,G14,G9)</f>
        <v>27683791.130000003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5742187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43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1317581</v>
      </c>
      <c r="E9" s="17">
        <f>SUM(E10:E13)</f>
        <v>3972196</v>
      </c>
      <c r="F9" s="17">
        <f>SUM(F10:F13)</f>
        <v>1273903</v>
      </c>
      <c r="G9" s="17">
        <f>SUM(G10:G13)</f>
        <v>2698293</v>
      </c>
      <c r="H9" s="8"/>
    </row>
    <row r="10" spans="2:8" ht="15.75">
      <c r="B10" s="18" t="s">
        <v>8</v>
      </c>
      <c r="C10" s="15"/>
      <c r="D10" s="51">
        <v>1094598</v>
      </c>
      <c r="E10" s="49">
        <v>2812524</v>
      </c>
      <c r="F10" s="51">
        <v>1094598</v>
      </c>
      <c r="G10" s="16">
        <v>1717926</v>
      </c>
      <c r="H10" s="5"/>
    </row>
    <row r="11" spans="2:8" ht="15.75">
      <c r="B11" s="18" t="s">
        <v>7</v>
      </c>
      <c r="C11" s="15"/>
      <c r="D11" s="51">
        <v>93084</v>
      </c>
      <c r="E11" s="49">
        <v>612087</v>
      </c>
      <c r="F11" s="51">
        <v>74545</v>
      </c>
      <c r="G11" s="16">
        <v>537542</v>
      </c>
      <c r="H11" s="5"/>
    </row>
    <row r="12" spans="2:8" ht="15.75">
      <c r="B12" s="18" t="s">
        <v>9</v>
      </c>
      <c r="C12" s="15"/>
      <c r="D12" s="51">
        <v>129899</v>
      </c>
      <c r="E12" s="49">
        <v>442085</v>
      </c>
      <c r="F12" s="51">
        <v>104760</v>
      </c>
      <c r="G12" s="16">
        <v>337325</v>
      </c>
      <c r="H12" s="5"/>
    </row>
    <row r="13" spans="2:8" ht="16.5" thickBot="1">
      <c r="B13" s="19" t="s">
        <v>10</v>
      </c>
      <c r="C13" s="20"/>
      <c r="D13" s="52">
        <v>0</v>
      </c>
      <c r="E13" s="50">
        <v>105500</v>
      </c>
      <c r="F13" s="52">
        <v>0</v>
      </c>
      <c r="G13" s="10">
        <v>105500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8714608</v>
      </c>
      <c r="E14" s="17">
        <f>SUM(E15:E18)</f>
        <v>19390299</v>
      </c>
      <c r="F14" s="17">
        <v>7995551</v>
      </c>
      <c r="G14" s="17">
        <v>11394748</v>
      </c>
      <c r="H14" s="8"/>
    </row>
    <row r="15" spans="2:8" ht="15.75">
      <c r="B15" s="18" t="s">
        <v>8</v>
      </c>
      <c r="C15" s="15"/>
      <c r="D15" s="51">
        <v>6310996</v>
      </c>
      <c r="E15" s="51">
        <v>12349211</v>
      </c>
      <c r="F15" s="51">
        <v>5918974</v>
      </c>
      <c r="G15" s="16">
        <v>6430237</v>
      </c>
      <c r="H15" s="5"/>
    </row>
    <row r="16" spans="2:8" ht="15.75">
      <c r="B16" s="18" t="s">
        <v>7</v>
      </c>
      <c r="C16" s="15"/>
      <c r="D16" s="51">
        <v>1576515</v>
      </c>
      <c r="E16" s="51">
        <v>4553492</v>
      </c>
      <c r="F16" s="51">
        <v>1373738</v>
      </c>
      <c r="G16" s="16">
        <v>3179754</v>
      </c>
      <c r="H16" s="5"/>
    </row>
    <row r="17" spans="2:8" ht="15.75">
      <c r="B17" s="18" t="s">
        <v>9</v>
      </c>
      <c r="C17" s="15"/>
      <c r="D17" s="51">
        <v>827097</v>
      </c>
      <c r="E17" s="51">
        <v>2487596</v>
      </c>
      <c r="F17" s="51">
        <v>702839</v>
      </c>
      <c r="G17" s="16">
        <v>1784757</v>
      </c>
      <c r="H17" s="5"/>
    </row>
    <row r="18" spans="2:8" ht="16.5" thickBot="1">
      <c r="B18" s="19" t="s">
        <v>10</v>
      </c>
      <c r="C18" s="20"/>
      <c r="D18" s="52">
        <v>0</v>
      </c>
      <c r="E18" s="52">
        <v>0</v>
      </c>
      <c r="F18" s="52">
        <v>0</v>
      </c>
      <c r="G18" s="10">
        <v>0</v>
      </c>
      <c r="H18" s="11"/>
    </row>
    <row r="19" spans="2:8" ht="15.75">
      <c r="B19" s="6" t="s">
        <v>2</v>
      </c>
      <c r="C19" s="17"/>
      <c r="D19" s="53">
        <v>4120757</v>
      </c>
      <c r="E19" s="76">
        <v>16937958</v>
      </c>
      <c r="F19" s="53">
        <v>4120757</v>
      </c>
      <c r="G19" s="7">
        <v>12817113</v>
      </c>
      <c r="H19" s="8"/>
    </row>
    <row r="20" spans="2:8" ht="16.5" thickBot="1">
      <c r="B20" s="9" t="s">
        <v>3</v>
      </c>
      <c r="C20" s="22"/>
      <c r="D20" s="54">
        <v>1241536</v>
      </c>
      <c r="E20" s="78">
        <v>3960305.55</v>
      </c>
      <c r="F20" s="54">
        <v>1241536</v>
      </c>
      <c r="G20" s="10">
        <v>2718769</v>
      </c>
      <c r="H20" s="11"/>
    </row>
    <row r="21" spans="2:8" ht="16.5" thickBot="1">
      <c r="B21" s="27" t="s">
        <v>44</v>
      </c>
      <c r="C21" s="29">
        <f>SUM(C19,C14,C9)</f>
        <v>0</v>
      </c>
      <c r="D21" s="29">
        <f>SUM(D19,D14,D9)</f>
        <v>14152946</v>
      </c>
      <c r="E21" s="29">
        <f>SUM(E19,E14,E9)</f>
        <v>40300453</v>
      </c>
      <c r="F21" s="29">
        <f>SUM(F19,F14,F9)</f>
        <v>13390211</v>
      </c>
      <c r="G21" s="29">
        <f>SUM(G19,G14,G9)</f>
        <v>26910154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5.00390625" style="1" customWidth="1"/>
    <col min="8" max="8" width="31.710937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42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4173149.9399999995</v>
      </c>
      <c r="E9" s="17">
        <f>SUM(E10:E13)</f>
        <v>10716859.39</v>
      </c>
      <c r="F9" s="17">
        <f>SUM(F10:F13)</f>
        <v>4173149.9399999995</v>
      </c>
      <c r="G9" s="17">
        <f>SUM(G10:G13)</f>
        <v>6543709.449999999</v>
      </c>
      <c r="H9" s="8"/>
    </row>
    <row r="10" spans="2:8" ht="15.75">
      <c r="B10" s="18" t="s">
        <v>8</v>
      </c>
      <c r="C10" s="15"/>
      <c r="D10" s="15">
        <v>1608626.58</v>
      </c>
      <c r="E10" s="16">
        <v>5527595.39</v>
      </c>
      <c r="F10" s="16">
        <v>1608626.58</v>
      </c>
      <c r="G10" s="16">
        <f>E10-F10</f>
        <v>3918968.8099999996</v>
      </c>
      <c r="H10" s="5"/>
    </row>
    <row r="11" spans="2:8" ht="15.75">
      <c r="B11" s="18" t="s">
        <v>7</v>
      </c>
      <c r="C11" s="15"/>
      <c r="D11" s="15">
        <v>521736.32</v>
      </c>
      <c r="E11" s="16">
        <v>1529703</v>
      </c>
      <c r="F11" s="16">
        <v>521736.32</v>
      </c>
      <c r="G11" s="16">
        <f aca="true" t="shared" si="0" ref="G11:G20">E11-F11</f>
        <v>1007966.6799999999</v>
      </c>
      <c r="H11" s="5"/>
    </row>
    <row r="12" spans="2:8" ht="15.75">
      <c r="B12" s="18" t="s">
        <v>9</v>
      </c>
      <c r="C12" s="15"/>
      <c r="D12" s="15">
        <v>329936.88</v>
      </c>
      <c r="E12" s="16">
        <v>1170389</v>
      </c>
      <c r="F12" s="16">
        <v>329936.88</v>
      </c>
      <c r="G12" s="16">
        <f t="shared" si="0"/>
        <v>840452.12</v>
      </c>
      <c r="H12" s="5"/>
    </row>
    <row r="13" spans="2:8" ht="16.5" thickBot="1">
      <c r="B13" s="19" t="s">
        <v>10</v>
      </c>
      <c r="C13" s="20"/>
      <c r="D13" s="20">
        <v>1712850.16</v>
      </c>
      <c r="E13" s="10">
        <v>2489172</v>
      </c>
      <c r="F13" s="10">
        <v>1712850.16</v>
      </c>
      <c r="G13" s="10">
        <f t="shared" si="0"/>
        <v>776321.8400000001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70331507</v>
      </c>
      <c r="E14" s="17">
        <f>SUM(E15:E18)</f>
        <v>127567742</v>
      </c>
      <c r="F14" s="17">
        <f>SUM(F15:F18)</f>
        <v>70331507</v>
      </c>
      <c r="G14" s="17">
        <f>SUM(G15:G18)</f>
        <v>57236235</v>
      </c>
      <c r="H14" s="8"/>
    </row>
    <row r="15" spans="2:8" ht="15.75">
      <c r="B15" s="18" t="s">
        <v>8</v>
      </c>
      <c r="C15" s="15"/>
      <c r="D15" s="15">
        <v>13552838</v>
      </c>
      <c r="E15" s="16">
        <v>27441070</v>
      </c>
      <c r="F15" s="16">
        <v>13552838</v>
      </c>
      <c r="G15" s="16">
        <f t="shared" si="0"/>
        <v>13888232</v>
      </c>
      <c r="H15" s="5"/>
    </row>
    <row r="16" spans="2:8" ht="15.75">
      <c r="B16" s="18" t="s">
        <v>7</v>
      </c>
      <c r="C16" s="15"/>
      <c r="D16" s="15">
        <v>7092431</v>
      </c>
      <c r="E16" s="16">
        <v>15467422</v>
      </c>
      <c r="F16" s="16">
        <v>7092431</v>
      </c>
      <c r="G16" s="16">
        <f t="shared" si="0"/>
        <v>8374991</v>
      </c>
      <c r="H16" s="5"/>
    </row>
    <row r="17" spans="2:8" ht="15.75">
      <c r="B17" s="18" t="s">
        <v>9</v>
      </c>
      <c r="C17" s="15"/>
      <c r="D17" s="15">
        <v>7613640</v>
      </c>
      <c r="E17" s="16">
        <v>18590279</v>
      </c>
      <c r="F17" s="16">
        <v>7613640</v>
      </c>
      <c r="G17" s="16">
        <f t="shared" si="0"/>
        <v>10976639</v>
      </c>
      <c r="H17" s="5"/>
    </row>
    <row r="18" spans="2:8" ht="16.5" thickBot="1">
      <c r="B18" s="19" t="s">
        <v>10</v>
      </c>
      <c r="C18" s="20"/>
      <c r="D18" s="20">
        <v>42072598</v>
      </c>
      <c r="E18" s="10">
        <v>66068971</v>
      </c>
      <c r="F18" s="10">
        <v>42072598</v>
      </c>
      <c r="G18" s="10">
        <f t="shared" si="0"/>
        <v>23996373</v>
      </c>
      <c r="H18" s="11"/>
    </row>
    <row r="19" spans="2:8" ht="15.75">
      <c r="B19" s="6" t="s">
        <v>2</v>
      </c>
      <c r="C19" s="17"/>
      <c r="D19" s="17">
        <v>8986149.33</v>
      </c>
      <c r="E19" s="69">
        <v>58173155</v>
      </c>
      <c r="F19" s="7">
        <v>8986149.33</v>
      </c>
      <c r="G19" s="7">
        <f t="shared" si="0"/>
        <v>49187005.67</v>
      </c>
      <c r="H19" s="8"/>
    </row>
    <row r="20" spans="2:8" ht="16.5" thickBot="1">
      <c r="B20" s="9" t="s">
        <v>3</v>
      </c>
      <c r="C20" s="22"/>
      <c r="D20" s="10"/>
      <c r="E20" s="77"/>
      <c r="F20" s="10"/>
      <c r="G20" s="10">
        <f t="shared" si="0"/>
        <v>0</v>
      </c>
      <c r="H20" s="11"/>
    </row>
    <row r="21" spans="2:8" ht="16.5" thickBot="1">
      <c r="B21" s="27" t="s">
        <v>44</v>
      </c>
      <c r="C21" s="29">
        <f>SUM(C19,C14,C9)</f>
        <v>0</v>
      </c>
      <c r="D21" s="29">
        <f>SUM(D19,D14,D9)</f>
        <v>83490806.27</v>
      </c>
      <c r="E21" s="29">
        <f>SUM(E19,E14,E9)</f>
        <v>196457756.39</v>
      </c>
      <c r="F21" s="29">
        <f>SUM(F19,F14,F9)</f>
        <v>83490806.27</v>
      </c>
      <c r="G21" s="29">
        <f>SUM(G19,G14,G9)</f>
        <v>112966950.12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G16"/>
  <sheetViews>
    <sheetView zoomScalePageLayoutView="0" workbookViewId="0" topLeftCell="A1">
      <selection activeCell="J7" sqref="J7"/>
    </sheetView>
  </sheetViews>
  <sheetFormatPr defaultColWidth="9.140625" defaultRowHeight="15"/>
  <cols>
    <col min="2" max="2" width="10.421875" style="0" customWidth="1"/>
    <col min="3" max="3" width="11.28125" style="0" customWidth="1"/>
    <col min="4" max="4" width="10.7109375" style="0" customWidth="1"/>
    <col min="5" max="5" width="12.7109375" style="0" customWidth="1"/>
    <col min="6" max="6" width="13.00390625" style="0" customWidth="1"/>
    <col min="7" max="7" width="14.28125" style="0" customWidth="1"/>
  </cols>
  <sheetData>
    <row r="2" ht="18" customHeight="1" thickBot="1"/>
    <row r="3" spans="2:7" ht="51.75" customHeight="1" thickBot="1">
      <c r="B3" s="102"/>
      <c r="C3" s="105" t="s">
        <v>73</v>
      </c>
      <c r="D3" s="105" t="s">
        <v>58</v>
      </c>
      <c r="E3" s="105" t="s">
        <v>59</v>
      </c>
      <c r="F3" s="105" t="s">
        <v>60</v>
      </c>
      <c r="G3" s="106" t="s">
        <v>75</v>
      </c>
    </row>
    <row r="4" spans="2:7" ht="24.75" customHeight="1">
      <c r="B4" s="103" t="s">
        <v>61</v>
      </c>
      <c r="C4" s="107">
        <v>2987.59</v>
      </c>
      <c r="D4" s="110">
        <v>25546.81</v>
      </c>
      <c r="E4" s="110">
        <v>0</v>
      </c>
      <c r="F4" s="110">
        <v>0</v>
      </c>
      <c r="G4" s="116">
        <v>0</v>
      </c>
    </row>
    <row r="5" spans="2:7" ht="24.75" customHeight="1">
      <c r="B5" s="104" t="s">
        <v>62</v>
      </c>
      <c r="C5" s="108">
        <v>2908.91</v>
      </c>
      <c r="D5" s="111">
        <v>24710.39</v>
      </c>
      <c r="E5" s="111">
        <v>17385.76</v>
      </c>
      <c r="F5" s="111">
        <v>49528.25</v>
      </c>
      <c r="G5" s="117">
        <f>E5+F5</f>
        <v>66914.01</v>
      </c>
    </row>
    <row r="6" spans="2:7" ht="24.75" customHeight="1">
      <c r="B6" s="104" t="s">
        <v>63</v>
      </c>
      <c r="C6" s="109">
        <v>2870.78</v>
      </c>
      <c r="D6" s="111">
        <v>19538.98</v>
      </c>
      <c r="E6" s="111">
        <v>8692.88</v>
      </c>
      <c r="F6" s="111">
        <v>24053.88</v>
      </c>
      <c r="G6" s="117">
        <f aca="true" t="shared" si="0" ref="G6:G14">E6+F6</f>
        <v>32746.760000000002</v>
      </c>
    </row>
    <row r="7" spans="2:7" ht="24.75" customHeight="1">
      <c r="B7" s="104" t="s">
        <v>64</v>
      </c>
      <c r="C7" s="109">
        <v>2885.46</v>
      </c>
      <c r="D7" s="111">
        <v>7912.9</v>
      </c>
      <c r="E7" s="111">
        <v>8692.88</v>
      </c>
      <c r="F7" s="111">
        <v>21190.14</v>
      </c>
      <c r="G7" s="117">
        <f t="shared" si="0"/>
        <v>29883.019999999997</v>
      </c>
    </row>
    <row r="8" spans="2:7" ht="24.75" customHeight="1">
      <c r="B8" s="104" t="s">
        <v>65</v>
      </c>
      <c r="C8" s="109">
        <v>6310.04</v>
      </c>
      <c r="D8" s="111">
        <v>0</v>
      </c>
      <c r="E8" s="111">
        <v>9783.36</v>
      </c>
      <c r="F8" s="111">
        <v>21353.12</v>
      </c>
      <c r="G8" s="117">
        <f t="shared" si="0"/>
        <v>31136.48</v>
      </c>
    </row>
    <row r="9" spans="2:7" ht="24.75" customHeight="1">
      <c r="B9" s="104" t="s">
        <v>66</v>
      </c>
      <c r="C9" s="109"/>
      <c r="D9" s="111"/>
      <c r="E9" s="111"/>
      <c r="F9" s="111"/>
      <c r="G9" s="117">
        <f t="shared" si="0"/>
        <v>0</v>
      </c>
    </row>
    <row r="10" spans="2:7" ht="24.75" customHeight="1">
      <c r="B10" s="104" t="s">
        <v>67</v>
      </c>
      <c r="C10" s="109"/>
      <c r="D10" s="111"/>
      <c r="E10" s="111"/>
      <c r="F10" s="111"/>
      <c r="G10" s="117">
        <f t="shared" si="0"/>
        <v>0</v>
      </c>
    </row>
    <row r="11" spans="2:7" ht="24.75" customHeight="1">
      <c r="B11" s="104" t="s">
        <v>68</v>
      </c>
      <c r="C11" s="109"/>
      <c r="D11" s="111"/>
      <c r="E11" s="111"/>
      <c r="F11" s="111"/>
      <c r="G11" s="117">
        <f t="shared" si="0"/>
        <v>0</v>
      </c>
    </row>
    <row r="12" spans="2:7" ht="24.75" customHeight="1">
      <c r="B12" s="104" t="s">
        <v>69</v>
      </c>
      <c r="C12" s="109"/>
      <c r="D12" s="111"/>
      <c r="E12" s="111"/>
      <c r="F12" s="111"/>
      <c r="G12" s="117">
        <f t="shared" si="0"/>
        <v>0</v>
      </c>
    </row>
    <row r="13" spans="2:7" ht="24.75" customHeight="1">
      <c r="B13" s="104" t="s">
        <v>70</v>
      </c>
      <c r="C13" s="109"/>
      <c r="D13" s="111"/>
      <c r="E13" s="111"/>
      <c r="F13" s="111"/>
      <c r="G13" s="117">
        <f t="shared" si="0"/>
        <v>0</v>
      </c>
    </row>
    <row r="14" spans="2:7" ht="24.75" customHeight="1">
      <c r="B14" s="104" t="s">
        <v>71</v>
      </c>
      <c r="C14" s="109"/>
      <c r="D14" s="111"/>
      <c r="E14" s="111"/>
      <c r="F14" s="111"/>
      <c r="G14" s="117">
        <f t="shared" si="0"/>
        <v>0</v>
      </c>
    </row>
    <row r="15" spans="2:7" ht="24.75" customHeight="1" thickBot="1">
      <c r="B15" s="112" t="s">
        <v>72</v>
      </c>
      <c r="C15" s="113"/>
      <c r="D15" s="114"/>
      <c r="E15" s="114"/>
      <c r="F15" s="114"/>
      <c r="G15" s="118">
        <f>E15+F15</f>
        <v>0</v>
      </c>
    </row>
    <row r="16" spans="2:7" ht="24.75" customHeight="1" thickBot="1">
      <c r="B16" s="115" t="s">
        <v>74</v>
      </c>
      <c r="C16" s="119">
        <f>SUM(C4:C15)</f>
        <v>17962.780000000002</v>
      </c>
      <c r="D16" s="120">
        <f>SUM(D4:D15)</f>
        <v>77709.07999999999</v>
      </c>
      <c r="E16" s="120">
        <f>SUM(E4:E15)</f>
        <v>44554.88</v>
      </c>
      <c r="F16" s="120">
        <f>SUM(F4:F15)</f>
        <v>116125.39</v>
      </c>
      <c r="G16" s="121">
        <f>SUM(G4:G15)</f>
        <v>160680.27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1:N27"/>
  <sheetViews>
    <sheetView tabSelected="1" zoomScalePageLayoutView="0" workbookViewId="0" topLeftCell="A1">
      <selection activeCell="I14" sqref="I14"/>
    </sheetView>
  </sheetViews>
  <sheetFormatPr defaultColWidth="8.8515625" defaultRowHeight="15"/>
  <cols>
    <col min="1" max="1" width="1.1484375" style="1" customWidth="1"/>
    <col min="2" max="2" width="39.00390625" style="1" customWidth="1"/>
    <col min="3" max="3" width="16.7109375" style="1" customWidth="1"/>
    <col min="4" max="4" width="17.57421875" style="1" customWidth="1"/>
    <col min="5" max="5" width="18.140625" style="1" customWidth="1"/>
    <col min="6" max="6" width="18.28125" style="1" customWidth="1"/>
    <col min="7" max="8" width="16.140625" style="1" customWidth="1"/>
    <col min="9" max="9" width="38.421875" style="1" customWidth="1"/>
    <col min="10" max="16384" width="8.8515625" style="1" customWidth="1"/>
  </cols>
  <sheetData>
    <row r="1" spans="2:9" ht="8.25" customHeight="1">
      <c r="B1" s="126"/>
      <c r="C1" s="126"/>
      <c r="D1" s="126"/>
      <c r="E1" s="126"/>
      <c r="F1" s="126"/>
      <c r="G1" s="126"/>
      <c r="H1" s="126"/>
      <c r="I1" s="126"/>
    </row>
    <row r="2" spans="2:9" ht="6" customHeight="1">
      <c r="B2" s="2"/>
      <c r="C2" s="2"/>
      <c r="D2" s="2"/>
      <c r="E2" s="2"/>
      <c r="F2" s="2"/>
      <c r="G2" s="2"/>
      <c r="H2" s="2"/>
      <c r="I2" s="2"/>
    </row>
    <row r="3" spans="2:9" ht="15.75">
      <c r="B3" s="125" t="s">
        <v>55</v>
      </c>
      <c r="C3" s="125"/>
      <c r="D3" s="125"/>
      <c r="E3" s="125"/>
      <c r="F3" s="125"/>
      <c r="G3" s="125"/>
      <c r="H3" s="125"/>
      <c r="I3" s="125"/>
    </row>
    <row r="4" spans="2:9" ht="10.5" customHeight="1">
      <c r="B4" s="3"/>
      <c r="C4" s="3"/>
      <c r="D4" s="3"/>
      <c r="E4" s="3"/>
      <c r="F4" s="3"/>
      <c r="G4" s="3"/>
      <c r="H4" s="3"/>
      <c r="I4" s="3"/>
    </row>
    <row r="5" spans="2:14" ht="15.75">
      <c r="B5" s="86" t="s">
        <v>54</v>
      </c>
      <c r="C5" s="129" t="s">
        <v>57</v>
      </c>
      <c r="D5" s="129"/>
      <c r="E5" s="129"/>
      <c r="F5" s="129"/>
      <c r="G5" s="129"/>
      <c r="H5" s="129"/>
      <c r="I5" s="14"/>
      <c r="K5" s="130"/>
      <c r="L5" s="130"/>
      <c r="M5" s="130"/>
      <c r="N5" s="130"/>
    </row>
    <row r="6" spans="2:9" ht="18.75" customHeight="1">
      <c r="B6" s="3" t="s">
        <v>12</v>
      </c>
      <c r="C6" s="123" t="s">
        <v>56</v>
      </c>
      <c r="D6" s="123"/>
      <c r="E6" s="123"/>
      <c r="F6" s="123"/>
      <c r="G6" s="123"/>
      <c r="H6" s="123"/>
      <c r="I6" s="14"/>
    </row>
    <row r="7" spans="2:9" ht="14.25" customHeight="1" thickBot="1">
      <c r="B7" s="4"/>
      <c r="C7" s="4"/>
      <c r="D7" s="4"/>
      <c r="E7" s="4"/>
      <c r="F7" s="4"/>
      <c r="G7" s="4"/>
      <c r="H7" s="4"/>
      <c r="I7" s="13" t="s">
        <v>13</v>
      </c>
    </row>
    <row r="8" spans="2:9" s="12" customFormat="1" ht="78.75" customHeight="1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48</v>
      </c>
      <c r="G8" s="24" t="s">
        <v>49</v>
      </c>
      <c r="H8" s="24" t="s">
        <v>50</v>
      </c>
      <c r="I8" s="25" t="s">
        <v>4</v>
      </c>
    </row>
    <row r="9" spans="2:9" ht="56.25" customHeight="1">
      <c r="B9" s="90" t="s">
        <v>0</v>
      </c>
      <c r="C9" s="91">
        <f aca="true" t="shared" si="0" ref="C9:H9">SUM(C10:C14)</f>
        <v>0</v>
      </c>
      <c r="D9" s="91">
        <f>D10+D11+D13</f>
        <v>256352.13</v>
      </c>
      <c r="E9" s="91">
        <f>E10+E11+E13</f>
        <v>543583</v>
      </c>
      <c r="F9" s="91">
        <f>F10+F11+F13</f>
        <v>256352.13</v>
      </c>
      <c r="G9" s="91">
        <f>G10+G11+G13</f>
        <v>256352.13</v>
      </c>
      <c r="H9" s="91">
        <f>H10+H11+H13</f>
        <v>287230.87</v>
      </c>
      <c r="I9" s="92"/>
    </row>
    <row r="10" spans="2:9" ht="20.25" customHeight="1">
      <c r="B10" s="18" t="s">
        <v>8</v>
      </c>
      <c r="C10" s="15"/>
      <c r="D10" s="87">
        <v>17962.78</v>
      </c>
      <c r="E10" s="87">
        <v>35000</v>
      </c>
      <c r="F10" s="87">
        <v>17962.78</v>
      </c>
      <c r="G10" s="87">
        <v>17962.78</v>
      </c>
      <c r="H10" s="99">
        <f>E10-F10</f>
        <v>17037.22</v>
      </c>
      <c r="I10" s="5"/>
    </row>
    <row r="11" spans="2:9" ht="20.25" customHeight="1">
      <c r="B11" s="18" t="s">
        <v>7</v>
      </c>
      <c r="C11" s="15"/>
      <c r="D11" s="87">
        <v>77709.08</v>
      </c>
      <c r="E11" s="87">
        <v>140000</v>
      </c>
      <c r="F11" s="87">
        <v>77709.08</v>
      </c>
      <c r="G11" s="87">
        <v>77709.08</v>
      </c>
      <c r="H11" s="99">
        <f>E11-F11</f>
        <v>62290.92</v>
      </c>
      <c r="I11" s="5"/>
    </row>
    <row r="12" spans="2:9" ht="20.25" customHeight="1">
      <c r="B12" s="18" t="s">
        <v>9</v>
      </c>
      <c r="C12" s="15"/>
      <c r="D12" s="87">
        <v>0</v>
      </c>
      <c r="E12" s="87">
        <v>0</v>
      </c>
      <c r="F12" s="87">
        <v>0</v>
      </c>
      <c r="G12" s="87">
        <v>0</v>
      </c>
      <c r="H12" s="99">
        <f>E12-F12</f>
        <v>0</v>
      </c>
      <c r="I12" s="5"/>
    </row>
    <row r="13" spans="2:9" ht="21.75" customHeight="1">
      <c r="B13" s="89" t="s">
        <v>2</v>
      </c>
      <c r="C13" s="88"/>
      <c r="D13" s="87">
        <v>160680.27</v>
      </c>
      <c r="E13" s="87">
        <v>368583</v>
      </c>
      <c r="F13" s="87">
        <v>160680.27</v>
      </c>
      <c r="G13" s="87">
        <v>160680.27</v>
      </c>
      <c r="H13" s="99">
        <f>E13-F13</f>
        <v>207902.73</v>
      </c>
      <c r="I13" s="5"/>
    </row>
    <row r="14" spans="2:9" ht="21.75" customHeight="1" thickBot="1">
      <c r="B14" s="93" t="s">
        <v>3</v>
      </c>
      <c r="C14" s="94"/>
      <c r="D14" s="100">
        <v>44554.88</v>
      </c>
      <c r="E14" s="100">
        <v>100683</v>
      </c>
      <c r="F14" s="100">
        <v>44554.88</v>
      </c>
      <c r="G14" s="100">
        <v>44554.88</v>
      </c>
      <c r="H14" s="101">
        <f>E14-F14</f>
        <v>56128.12</v>
      </c>
      <c r="I14" s="95"/>
    </row>
    <row r="15" spans="2:9" ht="21" customHeight="1" thickBot="1">
      <c r="B15" s="96" t="s">
        <v>44</v>
      </c>
      <c r="C15" s="97">
        <f aca="true" t="shared" si="1" ref="C15:H15">SUM(C10:C14)</f>
        <v>0</v>
      </c>
      <c r="D15" s="97">
        <f>D10+D11+D13</f>
        <v>256352.13</v>
      </c>
      <c r="E15" s="97">
        <f>E10+E11+E13</f>
        <v>543583</v>
      </c>
      <c r="F15" s="97">
        <f>F10+F11+F13</f>
        <v>256352.13</v>
      </c>
      <c r="G15" s="97">
        <f>G10+G11+G13</f>
        <v>256352.13</v>
      </c>
      <c r="H15" s="97">
        <f>H10+H11+H13</f>
        <v>287230.87</v>
      </c>
      <c r="I15" s="98"/>
    </row>
    <row r="17" ht="15">
      <c r="B17" s="1" t="s">
        <v>22</v>
      </c>
    </row>
    <row r="18" spans="2:9" ht="18">
      <c r="B18" s="124" t="s">
        <v>23</v>
      </c>
      <c r="C18" s="124"/>
      <c r="D18" s="124"/>
      <c r="E18" s="124"/>
      <c r="F18" s="124"/>
      <c r="G18" s="124"/>
      <c r="H18" s="124"/>
      <c r="I18" s="124"/>
    </row>
    <row r="19" spans="2:9" ht="32.25" customHeight="1">
      <c r="B19" s="124" t="s">
        <v>27</v>
      </c>
      <c r="C19" s="124"/>
      <c r="D19" s="124"/>
      <c r="E19" s="124"/>
      <c r="F19" s="124"/>
      <c r="G19" s="124"/>
      <c r="H19" s="124"/>
      <c r="I19" s="124"/>
    </row>
    <row r="20" spans="2:9" ht="19.5" customHeight="1">
      <c r="B20" s="124" t="s">
        <v>24</v>
      </c>
      <c r="C20" s="124"/>
      <c r="D20" s="124"/>
      <c r="E20" s="124"/>
      <c r="F20" s="124"/>
      <c r="G20" s="124"/>
      <c r="H20" s="124"/>
      <c r="I20" s="124"/>
    </row>
    <row r="21" spans="2:9" ht="18">
      <c r="B21" s="124" t="s">
        <v>53</v>
      </c>
      <c r="C21" s="124"/>
      <c r="D21" s="124"/>
      <c r="E21" s="124"/>
      <c r="F21" s="124"/>
      <c r="G21" s="124"/>
      <c r="H21" s="124"/>
      <c r="I21" s="124"/>
    </row>
    <row r="22" spans="2:9" ht="18">
      <c r="B22" s="124" t="s">
        <v>51</v>
      </c>
      <c r="C22" s="124"/>
      <c r="D22" s="124"/>
      <c r="E22" s="124"/>
      <c r="F22" s="124"/>
      <c r="G22" s="124"/>
      <c r="H22" s="124"/>
      <c r="I22" s="124"/>
    </row>
    <row r="23" spans="2:9" ht="18">
      <c r="B23" s="124" t="s">
        <v>52</v>
      </c>
      <c r="C23" s="124"/>
      <c r="D23" s="124"/>
      <c r="E23" s="124"/>
      <c r="F23" s="124"/>
      <c r="G23" s="124"/>
      <c r="H23" s="124"/>
      <c r="I23" s="124"/>
    </row>
    <row r="25" spans="2:9" ht="15">
      <c r="B25" s="1" t="s">
        <v>6</v>
      </c>
      <c r="D25" s="127"/>
      <c r="E25" s="127"/>
      <c r="F25" s="83"/>
      <c r="H25" s="127"/>
      <c r="I25" s="127"/>
    </row>
    <row r="26" spans="4:9" ht="18">
      <c r="D26" s="122" t="s">
        <v>14</v>
      </c>
      <c r="E26" s="122"/>
      <c r="F26" s="84"/>
      <c r="H26" s="122" t="s">
        <v>15</v>
      </c>
      <c r="I26" s="122"/>
    </row>
    <row r="27" ht="15">
      <c r="B27" s="85"/>
    </row>
    <row r="33" ht="51" customHeight="1"/>
  </sheetData>
  <sheetProtection/>
  <mergeCells count="15">
    <mergeCell ref="B23:I23"/>
    <mergeCell ref="D25:E25"/>
    <mergeCell ref="H25:I25"/>
    <mergeCell ref="B20:I20"/>
    <mergeCell ref="K5:N5"/>
    <mergeCell ref="D26:E26"/>
    <mergeCell ref="H26:I26"/>
    <mergeCell ref="B21:I21"/>
    <mergeCell ref="B22:I22"/>
    <mergeCell ref="B1:I1"/>
    <mergeCell ref="B3:I3"/>
    <mergeCell ref="C5:H5"/>
    <mergeCell ref="C6:H6"/>
    <mergeCell ref="B18:I18"/>
    <mergeCell ref="B19:I19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7109375" style="1" customWidth="1"/>
    <col min="8" max="8" width="42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28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319725</v>
      </c>
      <c r="E9" s="17">
        <f>SUM(E10:E13)</f>
        <v>1410652</v>
      </c>
      <c r="F9" s="17">
        <f>SUM(F10:F13)</f>
        <v>319725</v>
      </c>
      <c r="G9" s="17">
        <f>SUM(G10:G13)</f>
        <v>1090927</v>
      </c>
      <c r="H9" s="8"/>
    </row>
    <row r="10" spans="2:8" ht="15.75">
      <c r="B10" s="18" t="s">
        <v>8</v>
      </c>
      <c r="C10" s="15"/>
      <c r="D10" s="16">
        <v>160217</v>
      </c>
      <c r="E10" s="16">
        <v>618969</v>
      </c>
      <c r="F10" s="16">
        <v>160217</v>
      </c>
      <c r="G10" s="16">
        <f>E10-F10</f>
        <v>458752</v>
      </c>
      <c r="H10" s="5"/>
    </row>
    <row r="11" spans="2:8" ht="15.75">
      <c r="B11" s="18" t="s">
        <v>7</v>
      </c>
      <c r="C11" s="15"/>
      <c r="D11" s="16">
        <v>149758</v>
      </c>
      <c r="E11" s="16">
        <v>487383</v>
      </c>
      <c r="F11" s="16">
        <v>149758</v>
      </c>
      <c r="G11" s="16">
        <f aca="true" t="shared" si="0" ref="G11:G20">E11-F11</f>
        <v>337625</v>
      </c>
      <c r="H11" s="5"/>
    </row>
    <row r="12" spans="2:8" ht="15.75">
      <c r="B12" s="18" t="s">
        <v>9</v>
      </c>
      <c r="C12" s="15"/>
      <c r="D12" s="16">
        <v>3750</v>
      </c>
      <c r="E12" s="16">
        <v>249300</v>
      </c>
      <c r="F12" s="16">
        <v>3750</v>
      </c>
      <c r="G12" s="16">
        <f t="shared" si="0"/>
        <v>245550</v>
      </c>
      <c r="H12" s="5"/>
    </row>
    <row r="13" spans="2:8" ht="16.5" thickBot="1">
      <c r="B13" s="19" t="s">
        <v>10</v>
      </c>
      <c r="C13" s="20"/>
      <c r="D13" s="10">
        <v>6000</v>
      </c>
      <c r="E13" s="10">
        <v>55000</v>
      </c>
      <c r="F13" s="10">
        <v>6000</v>
      </c>
      <c r="G13" s="10">
        <f t="shared" si="0"/>
        <v>49000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5144044</v>
      </c>
      <c r="E14" s="17">
        <f>SUM(E15:E18)</f>
        <v>17127000</v>
      </c>
      <c r="F14" s="17">
        <f>SUM(F15:F18)</f>
        <v>5144044</v>
      </c>
      <c r="G14" s="17">
        <f>SUM(G15:G18)</f>
        <v>11982956</v>
      </c>
      <c r="H14" s="8"/>
    </row>
    <row r="15" spans="2:8" ht="15.75">
      <c r="B15" s="18" t="s">
        <v>8</v>
      </c>
      <c r="C15" s="15"/>
      <c r="D15" s="16">
        <v>3639446</v>
      </c>
      <c r="E15" s="16">
        <v>9146090</v>
      </c>
      <c r="F15" s="16">
        <v>3639446</v>
      </c>
      <c r="G15" s="16">
        <f t="shared" si="0"/>
        <v>5506644</v>
      </c>
      <c r="H15" s="5"/>
    </row>
    <row r="16" spans="2:8" ht="15.75">
      <c r="B16" s="18" t="s">
        <v>7</v>
      </c>
      <c r="C16" s="15"/>
      <c r="D16" s="16">
        <v>938944</v>
      </c>
      <c r="E16" s="16">
        <v>3752442</v>
      </c>
      <c r="F16" s="16">
        <v>938944</v>
      </c>
      <c r="G16" s="16">
        <f t="shared" si="0"/>
        <v>2813498</v>
      </c>
      <c r="H16" s="5"/>
    </row>
    <row r="17" spans="2:8" ht="15.75">
      <c r="B17" s="18" t="s">
        <v>9</v>
      </c>
      <c r="C17" s="15"/>
      <c r="D17" s="16">
        <v>275830</v>
      </c>
      <c r="E17" s="16">
        <v>3793544</v>
      </c>
      <c r="F17" s="16">
        <v>275830</v>
      </c>
      <c r="G17" s="16">
        <f t="shared" si="0"/>
        <v>3517714</v>
      </c>
      <c r="H17" s="5"/>
    </row>
    <row r="18" spans="2:8" ht="16.5" thickBot="1">
      <c r="B18" s="19" t="s">
        <v>10</v>
      </c>
      <c r="C18" s="20"/>
      <c r="D18" s="10">
        <v>289824</v>
      </c>
      <c r="E18" s="10">
        <v>434924</v>
      </c>
      <c r="F18" s="10">
        <v>289824</v>
      </c>
      <c r="G18" s="10">
        <f t="shared" si="0"/>
        <v>145100</v>
      </c>
      <c r="H18" s="11"/>
    </row>
    <row r="19" spans="2:8" ht="16.5" thickBot="1">
      <c r="B19" s="6" t="s">
        <v>2</v>
      </c>
      <c r="C19" s="17"/>
      <c r="D19" s="10">
        <v>1538694</v>
      </c>
      <c r="E19" s="70">
        <v>7396956</v>
      </c>
      <c r="F19" s="7">
        <v>1538694</v>
      </c>
      <c r="G19" s="7">
        <f t="shared" si="0"/>
        <v>5858262</v>
      </c>
      <c r="H19" s="8"/>
    </row>
    <row r="20" spans="2:8" ht="16.5" thickBot="1">
      <c r="B20" s="9" t="s">
        <v>3</v>
      </c>
      <c r="C20" s="22"/>
      <c r="D20" s="34"/>
      <c r="E20" s="77"/>
      <c r="F20" s="34"/>
      <c r="G20" s="10">
        <f t="shared" si="0"/>
        <v>0</v>
      </c>
      <c r="H20" s="11"/>
    </row>
    <row r="21" spans="2:8" ht="16.5" thickBot="1">
      <c r="B21" s="27" t="s">
        <v>44</v>
      </c>
      <c r="C21" s="29">
        <f>SUM(C19,C14,C9)</f>
        <v>0</v>
      </c>
      <c r="D21" s="29">
        <f>SUM(D19,D14,D9)</f>
        <v>7002463</v>
      </c>
      <c r="E21" s="29">
        <f>SUM(E19,E14,E9)</f>
        <v>25934608</v>
      </c>
      <c r="F21" s="29">
        <f>SUM(F19,F14,F9)</f>
        <v>7002463</v>
      </c>
      <c r="G21" s="29">
        <f>SUM(G19,G14,G9)</f>
        <v>18932145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4.2812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29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6.5" thickBot="1">
      <c r="B9" s="6" t="s">
        <v>0</v>
      </c>
      <c r="C9" s="17">
        <f>SUM(C10:C13)</f>
        <v>-253804.18999999997</v>
      </c>
      <c r="D9" s="17">
        <f>SUM(D10:D13)</f>
        <v>2479485.0500000003</v>
      </c>
      <c r="E9" s="17">
        <f>SUM(E10:E13)</f>
        <v>5699420</v>
      </c>
      <c r="F9" s="17">
        <f>SUM(F10:F13)</f>
        <v>1792652.55</v>
      </c>
      <c r="G9" s="17">
        <f>SUM(G10:G13)</f>
        <v>3911767.45</v>
      </c>
      <c r="H9" s="8"/>
    </row>
    <row r="10" spans="2:8" ht="15.75">
      <c r="B10" s="18" t="s">
        <v>8</v>
      </c>
      <c r="C10" s="57">
        <v>17370.08</v>
      </c>
      <c r="D10" s="57">
        <v>680905.33</v>
      </c>
      <c r="E10" s="57">
        <v>2047520</v>
      </c>
      <c r="F10" s="57">
        <v>516338.51</v>
      </c>
      <c r="G10" s="16">
        <v>1521181.49</v>
      </c>
      <c r="H10" s="5"/>
    </row>
    <row r="11" spans="2:8" ht="15.75">
      <c r="B11" s="18" t="s">
        <v>7</v>
      </c>
      <c r="C11" s="58">
        <v>-259990.62</v>
      </c>
      <c r="D11" s="58">
        <v>1776826.35</v>
      </c>
      <c r="E11" s="58">
        <v>3432560</v>
      </c>
      <c r="F11" s="58">
        <v>1259297.42</v>
      </c>
      <c r="G11" s="16">
        <v>2183262.58</v>
      </c>
      <c r="H11" s="5"/>
    </row>
    <row r="12" spans="2:8" ht="15.75">
      <c r="B12" s="18" t="s">
        <v>9</v>
      </c>
      <c r="C12" s="58">
        <v>-11183.65</v>
      </c>
      <c r="D12" s="58">
        <v>21753.37</v>
      </c>
      <c r="E12" s="58">
        <v>219340</v>
      </c>
      <c r="F12" s="58">
        <v>17016.62</v>
      </c>
      <c r="G12" s="16">
        <v>207323.38</v>
      </c>
      <c r="H12" s="5"/>
    </row>
    <row r="13" spans="2:8" ht="16.5" thickBot="1">
      <c r="B13" s="19" t="s">
        <v>10</v>
      </c>
      <c r="C13" s="48"/>
      <c r="D13" s="48"/>
      <c r="E13" s="48">
        <v>0</v>
      </c>
      <c r="F13" s="48">
        <v>0</v>
      </c>
      <c r="G13" s="10">
        <f>E13-F13</f>
        <v>0</v>
      </c>
      <c r="H13" s="11"/>
    </row>
    <row r="14" spans="2:8" ht="16.5" thickBot="1">
      <c r="B14" s="26" t="s">
        <v>1</v>
      </c>
      <c r="C14" s="17">
        <f>SUM(C15:C18)</f>
        <v>-178284.09</v>
      </c>
      <c r="D14" s="17">
        <f>SUM(D15:D18)</f>
        <v>14983639.040000001</v>
      </c>
      <c r="E14" s="17">
        <f>SUM(E15:E18)</f>
        <v>53404000</v>
      </c>
      <c r="F14" s="17">
        <f>SUM(F15:F18)</f>
        <v>14976945.900000002</v>
      </c>
      <c r="G14" s="17">
        <f>SUM(G15:G18)</f>
        <v>38575054.1</v>
      </c>
      <c r="H14" s="8"/>
    </row>
    <row r="15" spans="2:8" ht="15.75">
      <c r="B15" s="18" t="s">
        <v>8</v>
      </c>
      <c r="C15" s="59">
        <v>-37179.82</v>
      </c>
      <c r="D15" s="59">
        <v>3934598.18</v>
      </c>
      <c r="E15" s="59">
        <v>14661424</v>
      </c>
      <c r="F15" s="59">
        <v>3922988.54</v>
      </c>
      <c r="G15" s="16">
        <v>10738435.46</v>
      </c>
      <c r="H15" s="5"/>
    </row>
    <row r="16" spans="2:8" ht="15.75">
      <c r="B16" s="18" t="s">
        <v>7</v>
      </c>
      <c r="C16" s="60">
        <v>-147261.34</v>
      </c>
      <c r="D16" s="60">
        <v>10811796.88</v>
      </c>
      <c r="E16" s="60">
        <v>34758478</v>
      </c>
      <c r="F16" s="60">
        <v>10824148.38</v>
      </c>
      <c r="G16" s="16">
        <v>24034329.62</v>
      </c>
      <c r="H16" s="5"/>
    </row>
    <row r="17" spans="2:8" ht="15.75">
      <c r="B17" s="18" t="s">
        <v>9</v>
      </c>
      <c r="C17" s="60">
        <v>6157.07</v>
      </c>
      <c r="D17" s="60">
        <v>237243.98</v>
      </c>
      <c r="E17" s="60">
        <v>3984098</v>
      </c>
      <c r="F17" s="60">
        <v>229808.98</v>
      </c>
      <c r="G17" s="16">
        <v>3802289.02</v>
      </c>
      <c r="H17" s="5"/>
    </row>
    <row r="18" spans="2:8" ht="16.5" thickBot="1">
      <c r="B18" s="19" t="s">
        <v>10</v>
      </c>
      <c r="C18" s="48">
        <v>0</v>
      </c>
      <c r="D18" s="48">
        <v>0</v>
      </c>
      <c r="E18" s="48">
        <v>0</v>
      </c>
      <c r="F18" s="48">
        <v>0</v>
      </c>
      <c r="G18" s="10">
        <f>E18-F18</f>
        <v>0</v>
      </c>
      <c r="H18" s="11"/>
    </row>
    <row r="19" spans="2:8" ht="16.5" thickBot="1">
      <c r="B19" s="6" t="s">
        <v>2</v>
      </c>
      <c r="C19" s="61">
        <v>-5180.87</v>
      </c>
      <c r="D19" s="61">
        <v>1911943.67</v>
      </c>
      <c r="E19" s="71">
        <v>8497503</v>
      </c>
      <c r="F19" s="61">
        <v>1533756.76</v>
      </c>
      <c r="G19" s="7">
        <v>6963763.24</v>
      </c>
      <c r="H19" s="8"/>
    </row>
    <row r="20" spans="2:8" ht="16.5" thickBot="1">
      <c r="B20" s="9" t="s">
        <v>3</v>
      </c>
      <c r="C20" s="47"/>
      <c r="D20" s="47"/>
      <c r="E20" s="82"/>
      <c r="F20" s="47"/>
      <c r="G20" s="10">
        <f>E20-F20</f>
        <v>0</v>
      </c>
      <c r="H20" s="11"/>
    </row>
    <row r="21" spans="2:8" ht="16.5" thickBot="1">
      <c r="B21" s="27" t="s">
        <v>44</v>
      </c>
      <c r="C21" s="29">
        <f>SUM(C19,C14,C9)</f>
        <v>-437269.14999999997</v>
      </c>
      <c r="D21" s="29">
        <f>SUM(D19,D14,D9)</f>
        <v>19375067.76</v>
      </c>
      <c r="E21" s="29">
        <f>SUM(E19,E14,E9)</f>
        <v>67600923</v>
      </c>
      <c r="F21" s="29">
        <f>SUM(F19,F14,F9)</f>
        <v>18303355.21</v>
      </c>
      <c r="G21" s="29">
        <f>SUM(G19,G14,G9)</f>
        <v>49450584.79000001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6.851562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30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301914.41</v>
      </c>
      <c r="E9" s="17">
        <f>SUM(E10:E13)</f>
        <v>1430420</v>
      </c>
      <c r="F9" s="17">
        <f>SUM(F10:F13)</f>
        <v>202771.03000000003</v>
      </c>
      <c r="G9" s="17">
        <f>SUM(G10:G13)</f>
        <v>1227648.97</v>
      </c>
      <c r="H9" s="8"/>
    </row>
    <row r="10" spans="2:8" ht="15.75">
      <c r="B10" s="18" t="s">
        <v>8</v>
      </c>
      <c r="C10" s="15"/>
      <c r="D10" s="35">
        <v>40982.9</v>
      </c>
      <c r="E10" s="35">
        <v>475860</v>
      </c>
      <c r="F10" s="35">
        <v>49301.83</v>
      </c>
      <c r="G10" s="16">
        <f>E10-F10</f>
        <v>426558.17</v>
      </c>
      <c r="H10" s="5"/>
    </row>
    <row r="11" spans="2:8" ht="15.75">
      <c r="B11" s="18" t="s">
        <v>7</v>
      </c>
      <c r="C11" s="15"/>
      <c r="D11" s="35">
        <v>260437.33</v>
      </c>
      <c r="E11" s="35">
        <v>865760</v>
      </c>
      <c r="F11" s="35">
        <v>153469.2</v>
      </c>
      <c r="G11" s="16">
        <f aca="true" t="shared" si="0" ref="G11:G20">E11-F11</f>
        <v>712290.8</v>
      </c>
      <c r="H11" s="5"/>
    </row>
    <row r="12" spans="2:8" ht="15.75">
      <c r="B12" s="18" t="s">
        <v>9</v>
      </c>
      <c r="C12" s="15"/>
      <c r="D12" s="36">
        <v>494.18</v>
      </c>
      <c r="E12" s="36">
        <v>88800</v>
      </c>
      <c r="F12" s="36">
        <v>0</v>
      </c>
      <c r="G12" s="16">
        <f t="shared" si="0"/>
        <v>88800</v>
      </c>
      <c r="H12" s="5"/>
    </row>
    <row r="13" spans="2:8" ht="16.5" thickBot="1">
      <c r="B13" s="19" t="s">
        <v>10</v>
      </c>
      <c r="C13" s="20"/>
      <c r="D13" s="10"/>
      <c r="E13" s="10"/>
      <c r="F13" s="10"/>
      <c r="G13" s="10">
        <f t="shared" si="0"/>
        <v>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15921125</v>
      </c>
      <c r="E14" s="17">
        <f>SUM(E15:E18)</f>
        <v>43504468</v>
      </c>
      <c r="F14" s="17">
        <f>SUM(F15:F18)</f>
        <v>12445665</v>
      </c>
      <c r="G14" s="17">
        <f>SUM(G15:G18)</f>
        <v>31058803</v>
      </c>
      <c r="H14" s="8"/>
    </row>
    <row r="15" spans="2:8" ht="15.75">
      <c r="B15" s="18" t="s">
        <v>8</v>
      </c>
      <c r="C15" s="15"/>
      <c r="D15" s="37">
        <v>3307156</v>
      </c>
      <c r="E15" s="37">
        <v>11818780</v>
      </c>
      <c r="F15" s="37">
        <v>2879895</v>
      </c>
      <c r="G15" s="16">
        <f t="shared" si="0"/>
        <v>8938885</v>
      </c>
      <c r="H15" s="5"/>
    </row>
    <row r="16" spans="2:8" ht="15.75">
      <c r="B16" s="18" t="s">
        <v>7</v>
      </c>
      <c r="C16" s="15"/>
      <c r="D16" s="37">
        <v>11651328</v>
      </c>
      <c r="E16" s="37">
        <v>24723192</v>
      </c>
      <c r="F16" s="37">
        <v>9085004</v>
      </c>
      <c r="G16" s="16">
        <f t="shared" si="0"/>
        <v>15638188</v>
      </c>
      <c r="H16" s="5"/>
    </row>
    <row r="17" spans="2:8" ht="15.75">
      <c r="B17" s="18" t="s">
        <v>9</v>
      </c>
      <c r="C17" s="15"/>
      <c r="D17" s="37">
        <v>633361</v>
      </c>
      <c r="E17" s="37">
        <v>4960500</v>
      </c>
      <c r="F17" s="37">
        <v>151486</v>
      </c>
      <c r="G17" s="16">
        <f t="shared" si="0"/>
        <v>4809014</v>
      </c>
      <c r="H17" s="5"/>
    </row>
    <row r="18" spans="2:8" ht="16.5" thickBot="1">
      <c r="B18" s="19" t="s">
        <v>10</v>
      </c>
      <c r="C18" s="20"/>
      <c r="D18" s="38">
        <v>329280</v>
      </c>
      <c r="E18" s="38">
        <v>2001996</v>
      </c>
      <c r="F18" s="38">
        <v>329280</v>
      </c>
      <c r="G18" s="10">
        <f t="shared" si="0"/>
        <v>1672716</v>
      </c>
      <c r="H18" s="11"/>
    </row>
    <row r="19" spans="2:8" ht="15.75">
      <c r="B19" s="6" t="s">
        <v>2</v>
      </c>
      <c r="C19" s="17"/>
      <c r="D19" s="39">
        <v>10515987</v>
      </c>
      <c r="E19" s="72">
        <v>39817317</v>
      </c>
      <c r="F19" s="39">
        <v>10076410</v>
      </c>
      <c r="G19" s="7">
        <f t="shared" si="0"/>
        <v>29740907</v>
      </c>
      <c r="H19" s="8"/>
    </row>
    <row r="20" spans="2:8" ht="16.5" thickBot="1">
      <c r="B20" s="9" t="s">
        <v>3</v>
      </c>
      <c r="C20" s="22"/>
      <c r="D20" s="34">
        <v>21168</v>
      </c>
      <c r="E20" s="77">
        <v>62000</v>
      </c>
      <c r="F20" s="34">
        <v>21168</v>
      </c>
      <c r="G20" s="34">
        <f t="shared" si="0"/>
        <v>40832</v>
      </c>
      <c r="H20" s="11" t="s">
        <v>45</v>
      </c>
    </row>
    <row r="21" spans="2:8" ht="16.5" thickBot="1">
      <c r="B21" s="27" t="s">
        <v>44</v>
      </c>
      <c r="C21" s="29">
        <f>SUM(C19,C14,C9)</f>
        <v>0</v>
      </c>
      <c r="D21" s="29">
        <f>SUM(D19,D14,D9)</f>
        <v>26739026.41</v>
      </c>
      <c r="E21" s="29">
        <f>SUM(E19,E14,E9)</f>
        <v>84752205</v>
      </c>
      <c r="F21" s="29">
        <f>SUM(F19,F14,F9)</f>
        <v>22724846.03</v>
      </c>
      <c r="G21" s="29">
        <f>SUM(G19,G14,G9)</f>
        <v>62027358.97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3.421875" style="1" customWidth="1"/>
    <col min="8" max="8" width="42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31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448506.21</v>
      </c>
      <c r="E9" s="17">
        <f>SUM(E10:E13)</f>
        <v>1522800</v>
      </c>
      <c r="F9" s="17">
        <f>SUM(F10:F13)</f>
        <v>391405.91000000003</v>
      </c>
      <c r="G9" s="17">
        <f>SUM(G10:G13)</f>
        <v>1131394.0899999999</v>
      </c>
      <c r="H9" s="8"/>
    </row>
    <row r="10" spans="2:8" ht="15.75">
      <c r="B10" s="18" t="s">
        <v>8</v>
      </c>
      <c r="C10" s="15"/>
      <c r="D10" s="16">
        <v>131846.07</v>
      </c>
      <c r="E10" s="16">
        <v>682800</v>
      </c>
      <c r="F10" s="16">
        <v>110034.63</v>
      </c>
      <c r="G10" s="16">
        <f>E10-F10</f>
        <v>572765.37</v>
      </c>
      <c r="H10" s="5"/>
    </row>
    <row r="11" spans="2:8" ht="15.75">
      <c r="B11" s="18" t="s">
        <v>7</v>
      </c>
      <c r="C11" s="15"/>
      <c r="D11" s="16">
        <v>316660.14</v>
      </c>
      <c r="E11" s="16">
        <v>840000</v>
      </c>
      <c r="F11" s="16">
        <v>281371.28</v>
      </c>
      <c r="G11" s="16">
        <f aca="true" t="shared" si="0" ref="G11:G19">E11-F11</f>
        <v>558628.72</v>
      </c>
      <c r="H11" s="5"/>
    </row>
    <row r="12" spans="2:8" ht="15.75">
      <c r="B12" s="18" t="s">
        <v>9</v>
      </c>
      <c r="C12" s="15"/>
      <c r="D12" s="16"/>
      <c r="E12" s="16"/>
      <c r="F12" s="16"/>
      <c r="G12" s="16">
        <f t="shared" si="0"/>
        <v>0</v>
      </c>
      <c r="H12" s="5"/>
    </row>
    <row r="13" spans="2:8" ht="16.5" thickBot="1">
      <c r="B13" s="19" t="s">
        <v>10</v>
      </c>
      <c r="C13" s="20"/>
      <c r="D13" s="10"/>
      <c r="E13" s="10"/>
      <c r="F13" s="10"/>
      <c r="G13" s="10">
        <f t="shared" si="0"/>
        <v>0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574881.4</v>
      </c>
      <c r="E14" s="17">
        <f>SUM(E15:E18)</f>
        <v>1786300</v>
      </c>
      <c r="F14" s="17">
        <f>SUM(F15:F18)</f>
        <v>560968.06</v>
      </c>
      <c r="G14" s="17">
        <f>SUM(G15:G18)</f>
        <v>1225331.94</v>
      </c>
      <c r="H14" s="8"/>
    </row>
    <row r="15" spans="2:8" ht="15.75">
      <c r="B15" s="18" t="s">
        <v>8</v>
      </c>
      <c r="C15" s="15"/>
      <c r="D15" s="16">
        <v>162314.98</v>
      </c>
      <c r="E15" s="16">
        <v>790000</v>
      </c>
      <c r="F15" s="16">
        <v>147487.55</v>
      </c>
      <c r="G15" s="16">
        <f t="shared" si="0"/>
        <v>642512.45</v>
      </c>
      <c r="H15" s="5"/>
    </row>
    <row r="16" spans="2:8" ht="15.75">
      <c r="B16" s="18" t="s">
        <v>7</v>
      </c>
      <c r="C16" s="15"/>
      <c r="D16" s="16">
        <v>412566.42</v>
      </c>
      <c r="E16" s="16">
        <v>866300</v>
      </c>
      <c r="F16" s="16">
        <v>413480.51</v>
      </c>
      <c r="G16" s="16">
        <f t="shared" si="0"/>
        <v>452819.49</v>
      </c>
      <c r="H16" s="5"/>
    </row>
    <row r="17" spans="2:8" ht="15.75">
      <c r="B17" s="18" t="s">
        <v>9</v>
      </c>
      <c r="C17" s="15"/>
      <c r="D17" s="16"/>
      <c r="E17" s="16">
        <v>45000</v>
      </c>
      <c r="F17" s="16"/>
      <c r="G17" s="16">
        <f t="shared" si="0"/>
        <v>45000</v>
      </c>
      <c r="H17" s="5"/>
    </row>
    <row r="18" spans="2:8" ht="16.5" thickBot="1">
      <c r="B18" s="19" t="s">
        <v>10</v>
      </c>
      <c r="C18" s="20"/>
      <c r="D18" s="10"/>
      <c r="E18" s="10">
        <v>85000</v>
      </c>
      <c r="F18" s="10"/>
      <c r="G18" s="10">
        <f t="shared" si="0"/>
        <v>85000</v>
      </c>
      <c r="H18" s="11"/>
    </row>
    <row r="19" spans="2:8" ht="16.5" thickBot="1">
      <c r="B19" s="6" t="s">
        <v>2</v>
      </c>
      <c r="C19" s="17"/>
      <c r="D19" s="7">
        <v>227137.18</v>
      </c>
      <c r="E19" s="69">
        <v>1070091</v>
      </c>
      <c r="F19" s="7">
        <v>157800.55</v>
      </c>
      <c r="G19" s="7">
        <f t="shared" si="0"/>
        <v>912290.45</v>
      </c>
      <c r="H19" s="8"/>
    </row>
    <row r="20" spans="2:8" ht="16.5" thickBot="1">
      <c r="B20" s="9" t="s">
        <v>3</v>
      </c>
      <c r="C20" s="22"/>
      <c r="D20" s="7">
        <v>60890.34</v>
      </c>
      <c r="E20" s="81">
        <v>433000</v>
      </c>
      <c r="F20" s="7">
        <v>50113.62</v>
      </c>
      <c r="G20" s="33">
        <f>E20-F20</f>
        <v>382886.38</v>
      </c>
      <c r="H20" s="11"/>
    </row>
    <row r="21" spans="2:8" ht="16.5" thickBot="1">
      <c r="B21" s="30" t="s">
        <v>44</v>
      </c>
      <c r="C21" s="31">
        <f>SUM(C19,C14,C9)</f>
        <v>0</v>
      </c>
      <c r="D21" s="31">
        <f>SUM(D19,D14,D9)</f>
        <v>1250524.79</v>
      </c>
      <c r="E21" s="31">
        <f>SUM(E19,E14,E9)</f>
        <v>4379191</v>
      </c>
      <c r="F21" s="31">
        <f>SUM(F19,F14,F9)</f>
        <v>1110174.52</v>
      </c>
      <c r="G21" s="31">
        <f>SUM(G19,G14,G9)</f>
        <v>3269016.4799999995</v>
      </c>
      <c r="H21" s="32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B1:H31"/>
  <sheetViews>
    <sheetView zoomScalePageLayoutView="0" workbookViewId="0" topLeftCell="A1">
      <selection activeCell="G31" sqref="G31:H31"/>
    </sheetView>
  </sheetViews>
  <sheetFormatPr defaultColWidth="9.140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6.00390625" style="1" customWidth="1"/>
    <col min="8" max="8" width="42.28125" style="1" customWidth="1"/>
    <col min="9" max="16384" width="9.140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32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0</v>
      </c>
      <c r="D9" s="17">
        <f>SUM(D10:D13)</f>
        <v>1178510</v>
      </c>
      <c r="E9" s="17">
        <f>SUM(E10:E13)</f>
        <v>3032700</v>
      </c>
      <c r="F9" s="17">
        <f>SUM(F10:F13)</f>
        <v>1077675</v>
      </c>
      <c r="G9" s="17">
        <f>SUM(G10:G13)</f>
        <v>1955025</v>
      </c>
      <c r="H9" s="8"/>
    </row>
    <row r="10" spans="2:8" ht="15.75">
      <c r="B10" s="18" t="s">
        <v>8</v>
      </c>
      <c r="C10" s="15"/>
      <c r="D10" s="65">
        <v>219809</v>
      </c>
      <c r="E10" s="65">
        <v>1143250</v>
      </c>
      <c r="F10" s="65">
        <v>206363</v>
      </c>
      <c r="G10" s="16">
        <f>E10-F10</f>
        <v>936887</v>
      </c>
      <c r="H10" s="5"/>
    </row>
    <row r="11" spans="2:8" ht="15.75">
      <c r="B11" s="18" t="s">
        <v>7</v>
      </c>
      <c r="C11" s="15"/>
      <c r="D11" s="64">
        <v>224014</v>
      </c>
      <c r="E11" s="64">
        <v>551450</v>
      </c>
      <c r="F11" s="64">
        <v>160515</v>
      </c>
      <c r="G11" s="16">
        <f aca="true" t="shared" si="0" ref="G11:G20">E11-F11</f>
        <v>390935</v>
      </c>
      <c r="H11" s="5"/>
    </row>
    <row r="12" spans="2:8" ht="15.75">
      <c r="B12" s="18" t="s">
        <v>9</v>
      </c>
      <c r="C12" s="15"/>
      <c r="D12" s="64">
        <v>11802</v>
      </c>
      <c r="E12" s="64">
        <v>232000</v>
      </c>
      <c r="F12" s="64">
        <v>16941</v>
      </c>
      <c r="G12" s="16">
        <f t="shared" si="0"/>
        <v>215059</v>
      </c>
      <c r="H12" s="5"/>
    </row>
    <row r="13" spans="2:8" ht="16.5" thickBot="1">
      <c r="B13" s="19" t="s">
        <v>10</v>
      </c>
      <c r="C13" s="20"/>
      <c r="D13" s="64">
        <v>722885</v>
      </c>
      <c r="E13" s="64">
        <v>1106000</v>
      </c>
      <c r="F13" s="64">
        <v>693856</v>
      </c>
      <c r="G13" s="10">
        <f t="shared" si="0"/>
        <v>412144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22264981</v>
      </c>
      <c r="E14" s="17">
        <f>SUM(E15:E18)</f>
        <v>48277597</v>
      </c>
      <c r="F14" s="17">
        <v>13025805</v>
      </c>
      <c r="G14" s="17">
        <f>SUM(G15:G18)</f>
        <v>35251792</v>
      </c>
      <c r="H14" s="8"/>
    </row>
    <row r="15" spans="2:8" ht="15.75">
      <c r="B15" s="18" t="s">
        <v>8</v>
      </c>
      <c r="C15" s="15"/>
      <c r="D15" s="65">
        <v>3307787</v>
      </c>
      <c r="E15" s="65">
        <v>7928292</v>
      </c>
      <c r="F15" s="65">
        <v>2093128</v>
      </c>
      <c r="G15" s="16">
        <f t="shared" si="0"/>
        <v>5835164</v>
      </c>
      <c r="H15" s="5"/>
    </row>
    <row r="16" spans="2:8" ht="15.75">
      <c r="B16" s="18" t="s">
        <v>7</v>
      </c>
      <c r="C16" s="15"/>
      <c r="D16" s="64">
        <v>8459457</v>
      </c>
      <c r="E16" s="64">
        <v>17750987</v>
      </c>
      <c r="F16" s="64">
        <v>6792375</v>
      </c>
      <c r="G16" s="16">
        <f t="shared" si="0"/>
        <v>10958612</v>
      </c>
      <c r="H16" s="5"/>
    </row>
    <row r="17" spans="2:8" ht="15.75">
      <c r="B17" s="18" t="s">
        <v>9</v>
      </c>
      <c r="C17" s="15"/>
      <c r="D17" s="64">
        <v>1489974</v>
      </c>
      <c r="E17" s="64">
        <v>3674780</v>
      </c>
      <c r="F17" s="64">
        <v>412741</v>
      </c>
      <c r="G17" s="16">
        <f t="shared" si="0"/>
        <v>3262039</v>
      </c>
      <c r="H17" s="5"/>
    </row>
    <row r="18" spans="2:8" ht="16.5" thickBot="1">
      <c r="B18" s="19" t="s">
        <v>10</v>
      </c>
      <c r="C18" s="20"/>
      <c r="D18" s="66">
        <v>9007763</v>
      </c>
      <c r="E18" s="66">
        <v>18923538</v>
      </c>
      <c r="F18" s="66">
        <v>3727561</v>
      </c>
      <c r="G18" s="10">
        <f t="shared" si="0"/>
        <v>15195977</v>
      </c>
      <c r="H18" s="11"/>
    </row>
    <row r="19" spans="2:8" ht="16.5" thickBot="1">
      <c r="B19" s="6" t="s">
        <v>2</v>
      </c>
      <c r="C19" s="17"/>
      <c r="D19" s="68">
        <v>4835446</v>
      </c>
      <c r="E19" s="73">
        <v>23138562</v>
      </c>
      <c r="F19" s="68">
        <v>3890443</v>
      </c>
      <c r="G19" s="7">
        <f t="shared" si="0"/>
        <v>19248119</v>
      </c>
      <c r="H19" s="8"/>
    </row>
    <row r="20" spans="2:8" ht="16.5" thickBot="1">
      <c r="B20" s="9" t="s">
        <v>3</v>
      </c>
      <c r="C20" s="22"/>
      <c r="D20" s="63">
        <v>1274780</v>
      </c>
      <c r="E20" s="80">
        <v>9859980</v>
      </c>
      <c r="F20" s="67">
        <v>105018</v>
      </c>
      <c r="G20" s="10">
        <f t="shared" si="0"/>
        <v>9754962</v>
      </c>
      <c r="H20" s="11"/>
    </row>
    <row r="21" spans="2:8" ht="16.5" thickBot="1">
      <c r="B21" s="27" t="s">
        <v>44</v>
      </c>
      <c r="C21" s="29">
        <f>SUM(C19,C14,C9)</f>
        <v>0</v>
      </c>
      <c r="D21" s="29">
        <f>SUM(D19,D14,D9)</f>
        <v>28278937</v>
      </c>
      <c r="E21" s="29">
        <f>SUM(E19,E14,E9)</f>
        <v>74448859</v>
      </c>
      <c r="F21" s="29">
        <f>SUM(F19,F14,F9)</f>
        <v>17993923</v>
      </c>
      <c r="G21" s="29">
        <f>SUM(G19,G14,G9)</f>
        <v>56454936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6.28125" style="1" customWidth="1"/>
    <col min="8" max="8" width="42.281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33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491946.45</v>
      </c>
      <c r="D9" s="17">
        <f>SUM(D10:D13)</f>
        <v>1395236.12</v>
      </c>
      <c r="E9" s="17">
        <f>SUM(E10:E13)</f>
        <v>3827851.04</v>
      </c>
      <c r="F9" s="17">
        <f>SUM(F10:F13)</f>
        <v>1331390.2299999997</v>
      </c>
      <c r="G9" s="17">
        <f>SUM(G10:G13)</f>
        <v>2496460.81</v>
      </c>
      <c r="H9" s="8"/>
    </row>
    <row r="10" spans="2:8" ht="15.75">
      <c r="B10" s="18" t="s">
        <v>8</v>
      </c>
      <c r="C10" s="15">
        <v>14722.3</v>
      </c>
      <c r="D10" s="16">
        <v>288749.2</v>
      </c>
      <c r="E10" s="16">
        <v>782682</v>
      </c>
      <c r="F10" s="16">
        <v>287568.97</v>
      </c>
      <c r="G10" s="16">
        <f>E10-F10</f>
        <v>495113.03</v>
      </c>
      <c r="H10" s="5"/>
    </row>
    <row r="11" spans="2:8" ht="15.75">
      <c r="B11" s="18" t="s">
        <v>7</v>
      </c>
      <c r="C11" s="15">
        <v>477224.15</v>
      </c>
      <c r="D11" s="16">
        <v>1085057.81</v>
      </c>
      <c r="E11" s="16">
        <v>2932969.04</v>
      </c>
      <c r="F11" s="16">
        <v>1039242.62</v>
      </c>
      <c r="G11" s="16">
        <f aca="true" t="shared" si="0" ref="G11:G20">E11-F11</f>
        <v>1893726.42</v>
      </c>
      <c r="H11" s="5"/>
    </row>
    <row r="12" spans="2:8" ht="15.75">
      <c r="B12" s="18" t="s">
        <v>9</v>
      </c>
      <c r="C12" s="15">
        <v>0</v>
      </c>
      <c r="D12" s="16">
        <v>21429.11</v>
      </c>
      <c r="E12" s="16">
        <v>112200</v>
      </c>
      <c r="F12" s="16">
        <v>4578.64</v>
      </c>
      <c r="G12" s="16">
        <f t="shared" si="0"/>
        <v>107621.36</v>
      </c>
      <c r="H12" s="5"/>
    </row>
    <row r="13" spans="2:8" ht="16.5" thickBot="1">
      <c r="B13" s="19" t="s">
        <v>10</v>
      </c>
      <c r="C13" s="20">
        <v>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1"/>
    </row>
    <row r="14" spans="2:8" ht="15.75">
      <c r="B14" s="26" t="s">
        <v>1</v>
      </c>
      <c r="C14" s="17">
        <v>2279641.1</v>
      </c>
      <c r="D14" s="17">
        <v>5282234.47</v>
      </c>
      <c r="E14" s="17">
        <v>13294810.72</v>
      </c>
      <c r="F14" s="17">
        <v>4829060.48</v>
      </c>
      <c r="G14" s="17">
        <f>SUM(G15:G18)</f>
        <v>5304196.52</v>
      </c>
      <c r="H14" s="8"/>
    </row>
    <row r="15" spans="2:8" ht="15.75">
      <c r="B15" s="18" t="s">
        <v>8</v>
      </c>
      <c r="C15" s="15">
        <v>-1682.71</v>
      </c>
      <c r="D15" s="16">
        <v>1563344.85</v>
      </c>
      <c r="E15" s="16">
        <v>3492052.16</v>
      </c>
      <c r="F15" s="16">
        <v>1563344.85</v>
      </c>
      <c r="G15" s="16">
        <f t="shared" si="0"/>
        <v>1928707.31</v>
      </c>
      <c r="H15" s="5"/>
    </row>
    <row r="16" spans="2:8" ht="15.75">
      <c r="B16" s="18" t="s">
        <v>7</v>
      </c>
      <c r="C16" s="15">
        <v>2073484.73</v>
      </c>
      <c r="D16" s="16">
        <v>4572227.35</v>
      </c>
      <c r="E16" s="16">
        <v>8261842.86</v>
      </c>
      <c r="F16" s="16">
        <v>5976291.08</v>
      </c>
      <c r="G16" s="16">
        <f t="shared" si="0"/>
        <v>2285551.7800000003</v>
      </c>
      <c r="H16" s="5"/>
    </row>
    <row r="17" spans="2:8" ht="15.75">
      <c r="B17" s="18" t="s">
        <v>9</v>
      </c>
      <c r="C17" s="15">
        <v>207839.08</v>
      </c>
      <c r="D17" s="16">
        <v>494946.28</v>
      </c>
      <c r="E17" s="16">
        <v>1540915.7</v>
      </c>
      <c r="F17" s="16">
        <v>450978.27</v>
      </c>
      <c r="G17" s="16">
        <f t="shared" si="0"/>
        <v>1089937.43</v>
      </c>
      <c r="H17" s="5"/>
    </row>
    <row r="18" spans="2:8" ht="16.5" thickBot="1">
      <c r="B18" s="19" t="s">
        <v>10</v>
      </c>
      <c r="C18" s="20">
        <v>0</v>
      </c>
      <c r="D18" s="10">
        <v>0</v>
      </c>
      <c r="E18" s="10">
        <v>0</v>
      </c>
      <c r="F18" s="10">
        <v>0</v>
      </c>
      <c r="G18" s="10">
        <f t="shared" si="0"/>
        <v>0</v>
      </c>
      <c r="H18" s="11"/>
    </row>
    <row r="19" spans="2:8" ht="15.75">
      <c r="B19" s="6" t="s">
        <v>2</v>
      </c>
      <c r="C19" s="17">
        <v>676723.44</v>
      </c>
      <c r="D19" s="7">
        <v>2915075.92</v>
      </c>
      <c r="E19" s="69">
        <v>11813948</v>
      </c>
      <c r="F19" s="7">
        <v>3773958.5</v>
      </c>
      <c r="G19" s="7">
        <f t="shared" si="0"/>
        <v>8039989.5</v>
      </c>
      <c r="H19" s="8"/>
    </row>
    <row r="20" spans="2:8" ht="16.5" thickBot="1">
      <c r="B20" s="9" t="s">
        <v>3</v>
      </c>
      <c r="C20" s="22">
        <v>0</v>
      </c>
      <c r="D20" s="10">
        <v>257814.6</v>
      </c>
      <c r="E20" s="77">
        <v>1400200</v>
      </c>
      <c r="F20" s="10">
        <v>257814.6</v>
      </c>
      <c r="G20" s="10">
        <f t="shared" si="0"/>
        <v>1142385.4</v>
      </c>
      <c r="H20" s="11"/>
    </row>
    <row r="21" spans="2:8" ht="16.5" thickBot="1">
      <c r="B21" s="27" t="s">
        <v>44</v>
      </c>
      <c r="C21" s="29">
        <f>SUM(C19,C14,C9)</f>
        <v>3448310.99</v>
      </c>
      <c r="D21" s="29">
        <f>SUM(D19,D14,D9)</f>
        <v>9592546.51</v>
      </c>
      <c r="E21" s="29">
        <f>SUM(E19,E14,E9)</f>
        <v>28936609.759999998</v>
      </c>
      <c r="F21" s="29">
        <f>SUM(F19,F14,F9)</f>
        <v>9934409.21</v>
      </c>
      <c r="G21" s="29">
        <f>SUM(G19,G14,G9)</f>
        <v>15840646.83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H31"/>
  <sheetViews>
    <sheetView zoomScalePageLayoutView="0" workbookViewId="0" topLeftCell="A1">
      <selection activeCell="G31" sqref="G31:H31"/>
    </sheetView>
  </sheetViews>
  <sheetFormatPr defaultColWidth="8.8515625" defaultRowHeight="15"/>
  <cols>
    <col min="1" max="1" width="1.1484375" style="1" customWidth="1"/>
    <col min="2" max="2" width="56.7109375" style="1" customWidth="1"/>
    <col min="3" max="3" width="16.7109375" style="1" customWidth="1"/>
    <col min="4" max="4" width="17.28125" style="1" customWidth="1"/>
    <col min="5" max="5" width="15.28125" style="1" customWidth="1"/>
    <col min="6" max="6" width="13.8515625" style="1" customWidth="1"/>
    <col min="7" max="7" width="16.57421875" style="1" customWidth="1"/>
    <col min="8" max="8" width="38.8515625" style="1" customWidth="1"/>
    <col min="9" max="16384" width="8.8515625" style="1" customWidth="1"/>
  </cols>
  <sheetData>
    <row r="1" spans="2:8" ht="18.75">
      <c r="B1" s="126"/>
      <c r="C1" s="126"/>
      <c r="D1" s="126"/>
      <c r="E1" s="126"/>
      <c r="F1" s="126"/>
      <c r="G1" s="126"/>
      <c r="H1" s="126"/>
    </row>
    <row r="2" spans="2:8" ht="15">
      <c r="B2" s="2"/>
      <c r="C2" s="2"/>
      <c r="D2" s="2"/>
      <c r="E2" s="2"/>
      <c r="F2" s="2"/>
      <c r="G2" s="2"/>
      <c r="H2" s="2"/>
    </row>
    <row r="3" spans="2:8" ht="15.75">
      <c r="B3" s="125" t="s">
        <v>5</v>
      </c>
      <c r="C3" s="125"/>
      <c r="D3" s="125"/>
      <c r="E3" s="125"/>
      <c r="F3" s="125"/>
      <c r="G3" s="125"/>
      <c r="H3" s="125"/>
    </row>
    <row r="4" spans="2:8" ht="15.75">
      <c r="B4" s="3"/>
      <c r="C4" s="3"/>
      <c r="D4" s="3"/>
      <c r="E4" s="3"/>
      <c r="F4" s="3"/>
      <c r="G4" s="3"/>
      <c r="H4" s="3"/>
    </row>
    <row r="5" spans="2:8" ht="15.75">
      <c r="B5" s="3" t="s">
        <v>11</v>
      </c>
      <c r="C5" s="129" t="s">
        <v>34</v>
      </c>
      <c r="D5" s="129"/>
      <c r="E5" s="129"/>
      <c r="F5" s="129"/>
      <c r="G5" s="129"/>
      <c r="H5" s="14"/>
    </row>
    <row r="6" spans="2:8" ht="15.75">
      <c r="B6" s="3" t="s">
        <v>12</v>
      </c>
      <c r="C6" s="123"/>
      <c r="D6" s="123"/>
      <c r="E6" s="123"/>
      <c r="F6" s="123"/>
      <c r="G6" s="123"/>
      <c r="H6" s="14"/>
    </row>
    <row r="7" spans="2:8" ht="16.5" thickBot="1">
      <c r="B7" s="4"/>
      <c r="C7" s="4"/>
      <c r="D7" s="4"/>
      <c r="E7" s="4"/>
      <c r="F7" s="4"/>
      <c r="G7" s="4"/>
      <c r="H7" s="13" t="s">
        <v>13</v>
      </c>
    </row>
    <row r="8" spans="2:8" s="12" customFormat="1" ht="80.25" thickBot="1">
      <c r="B8" s="23" t="s">
        <v>21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5" t="s">
        <v>4</v>
      </c>
    </row>
    <row r="9" spans="2:8" ht="15.75">
      <c r="B9" s="6" t="s">
        <v>0</v>
      </c>
      <c r="C9" s="17">
        <f>SUM(C10:C13)</f>
        <v>354185.72</v>
      </c>
      <c r="D9" s="17">
        <f>SUM(D10:D13)</f>
        <v>7131698.43</v>
      </c>
      <c r="E9" s="17">
        <f>SUM(E10:E13)</f>
        <v>13838844.4</v>
      </c>
      <c r="F9" s="17">
        <f>SUM(F10:F13)</f>
        <v>5019885.7700000005</v>
      </c>
      <c r="G9" s="17">
        <f>SUM(G10:G13)</f>
        <v>8818958.629999999</v>
      </c>
      <c r="H9" s="8"/>
    </row>
    <row r="10" spans="2:8" ht="15.75">
      <c r="B10" s="18" t="s">
        <v>8</v>
      </c>
      <c r="C10" s="15">
        <v>294010</v>
      </c>
      <c r="D10" s="16">
        <v>356794.57</v>
      </c>
      <c r="E10" s="16">
        <v>1410844.68</v>
      </c>
      <c r="F10" s="16">
        <v>405101.09</v>
      </c>
      <c r="G10" s="16">
        <f>E10-F10</f>
        <v>1005743.5899999999</v>
      </c>
      <c r="H10" s="5"/>
    </row>
    <row r="11" spans="2:8" ht="15.75">
      <c r="B11" s="18" t="s">
        <v>7</v>
      </c>
      <c r="C11" s="15">
        <v>7548.72</v>
      </c>
      <c r="D11" s="16">
        <v>377894.95</v>
      </c>
      <c r="E11" s="16">
        <v>1090266.72</v>
      </c>
      <c r="F11" s="16">
        <v>378563.61</v>
      </c>
      <c r="G11" s="16">
        <f aca="true" t="shared" si="0" ref="G11:G20">E11-F11</f>
        <v>711703.11</v>
      </c>
      <c r="H11" s="5"/>
    </row>
    <row r="12" spans="2:8" ht="15.75">
      <c r="B12" s="18" t="s">
        <v>9</v>
      </c>
      <c r="C12" s="15">
        <v>0</v>
      </c>
      <c r="D12" s="16">
        <v>7763.33</v>
      </c>
      <c r="E12" s="16">
        <v>275038</v>
      </c>
      <c r="F12" s="16">
        <v>10139.59</v>
      </c>
      <c r="G12" s="16">
        <f t="shared" si="0"/>
        <v>264898.41</v>
      </c>
      <c r="H12" s="5"/>
    </row>
    <row r="13" spans="2:8" ht="16.5" thickBot="1">
      <c r="B13" s="19" t="s">
        <v>10</v>
      </c>
      <c r="C13" s="20">
        <v>52627</v>
      </c>
      <c r="D13" s="10">
        <v>6389245.58</v>
      </c>
      <c r="E13" s="16">
        <v>11062695</v>
      </c>
      <c r="F13" s="10">
        <v>4226081.48</v>
      </c>
      <c r="G13" s="10">
        <f t="shared" si="0"/>
        <v>6836613.52</v>
      </c>
      <c r="H13" s="11"/>
    </row>
    <row r="14" spans="2:8" ht="15.75">
      <c r="B14" s="26" t="s">
        <v>1</v>
      </c>
      <c r="C14" s="17">
        <f>SUM(C15:C18)</f>
        <v>0</v>
      </c>
      <c r="D14" s="17">
        <f>SUM(D15:D18)</f>
        <v>26704130.580000002</v>
      </c>
      <c r="E14" s="17">
        <f>SUM(E15:E18)</f>
        <v>46225579</v>
      </c>
      <c r="F14" s="17">
        <f>SUM(F15:F18)</f>
        <v>26151535.17</v>
      </c>
      <c r="G14" s="17">
        <f>SUM(G15:G18)</f>
        <v>20074043.83</v>
      </c>
      <c r="H14" s="8"/>
    </row>
    <row r="15" spans="2:8" ht="15.75">
      <c r="B15" s="18" t="s">
        <v>8</v>
      </c>
      <c r="C15" s="15"/>
      <c r="D15" s="16">
        <v>1547980.06</v>
      </c>
      <c r="E15" s="16">
        <v>3566558</v>
      </c>
      <c r="F15" s="16">
        <v>1562085.53</v>
      </c>
      <c r="G15" s="16">
        <f t="shared" si="0"/>
        <v>2004472.47</v>
      </c>
      <c r="H15" s="5"/>
    </row>
    <row r="16" spans="2:8" ht="15.75">
      <c r="B16" s="18" t="s">
        <v>7</v>
      </c>
      <c r="C16" s="15"/>
      <c r="D16" s="16">
        <v>1010551.97</v>
      </c>
      <c r="E16" s="16">
        <v>2018495</v>
      </c>
      <c r="F16" s="16">
        <v>791458.96</v>
      </c>
      <c r="G16" s="16">
        <f t="shared" si="0"/>
        <v>1227036.04</v>
      </c>
      <c r="H16" s="5"/>
    </row>
    <row r="17" spans="2:8" ht="15.75">
      <c r="B17" s="18" t="s">
        <v>9</v>
      </c>
      <c r="C17" s="15"/>
      <c r="D17" s="16">
        <v>242702.64</v>
      </c>
      <c r="E17" s="16">
        <v>1013140</v>
      </c>
      <c r="F17" s="16">
        <v>238739.84</v>
      </c>
      <c r="G17" s="16">
        <f t="shared" si="0"/>
        <v>774400.16</v>
      </c>
      <c r="H17" s="5"/>
    </row>
    <row r="18" spans="2:8" ht="16.5" thickBot="1">
      <c r="B18" s="19" t="s">
        <v>10</v>
      </c>
      <c r="C18" s="20"/>
      <c r="D18" s="10">
        <v>23902895.91</v>
      </c>
      <c r="E18" s="10">
        <v>39627386</v>
      </c>
      <c r="F18" s="10">
        <v>23559250.84</v>
      </c>
      <c r="G18" s="10">
        <f t="shared" si="0"/>
        <v>16068135.16</v>
      </c>
      <c r="H18" s="11"/>
    </row>
    <row r="19" spans="2:8" ht="15.75">
      <c r="B19" s="6" t="s">
        <v>2</v>
      </c>
      <c r="C19" s="17"/>
      <c r="D19" s="7">
        <v>440604.48</v>
      </c>
      <c r="E19" s="69">
        <v>10581147</v>
      </c>
      <c r="F19" s="7">
        <v>440604.48</v>
      </c>
      <c r="G19" s="7">
        <f t="shared" si="0"/>
        <v>10140542.52</v>
      </c>
      <c r="H19" s="8"/>
    </row>
    <row r="20" spans="2:8" ht="16.5" thickBot="1">
      <c r="B20" s="9" t="s">
        <v>3</v>
      </c>
      <c r="C20" s="22"/>
      <c r="D20" s="10">
        <v>0</v>
      </c>
      <c r="E20" s="77"/>
      <c r="F20" s="10">
        <v>0</v>
      </c>
      <c r="G20" s="10">
        <f t="shared" si="0"/>
        <v>0</v>
      </c>
      <c r="H20" s="11"/>
    </row>
    <row r="21" spans="2:8" ht="16.5" thickBot="1">
      <c r="B21" s="27" t="s">
        <v>44</v>
      </c>
      <c r="C21" s="29">
        <f>SUM(C19,C14,C9)</f>
        <v>354185.72</v>
      </c>
      <c r="D21" s="29">
        <f>SUM(D19,D14,D9)</f>
        <v>34276433.49</v>
      </c>
      <c r="E21" s="29">
        <f>SUM(E19,E14,E9)</f>
        <v>70645570.4</v>
      </c>
      <c r="F21" s="29">
        <f>SUM(F19,F14,F9)</f>
        <v>31612025.42</v>
      </c>
      <c r="G21" s="29">
        <f>SUM(G19,G14,G9)</f>
        <v>39033544.98</v>
      </c>
      <c r="H21" s="28"/>
    </row>
    <row r="23" ht="15">
      <c r="B23" s="1" t="s">
        <v>22</v>
      </c>
    </row>
    <row r="24" spans="2:8" ht="18">
      <c r="B24" s="124" t="s">
        <v>23</v>
      </c>
      <c r="C24" s="124"/>
      <c r="D24" s="124"/>
      <c r="E24" s="124"/>
      <c r="F24" s="124"/>
      <c r="G24" s="124"/>
      <c r="H24" s="124"/>
    </row>
    <row r="25" spans="2:8" ht="18">
      <c r="B25" s="124" t="s">
        <v>27</v>
      </c>
      <c r="C25" s="124"/>
      <c r="D25" s="124"/>
      <c r="E25" s="124"/>
      <c r="F25" s="124"/>
      <c r="G25" s="124"/>
      <c r="H25" s="124"/>
    </row>
    <row r="26" spans="2:8" ht="18">
      <c r="B26" s="124" t="s">
        <v>24</v>
      </c>
      <c r="C26" s="124"/>
      <c r="D26" s="124"/>
      <c r="E26" s="124"/>
      <c r="F26" s="124"/>
      <c r="G26" s="124"/>
      <c r="H26" s="124"/>
    </row>
    <row r="27" spans="2:8" ht="18">
      <c r="B27" s="124" t="s">
        <v>25</v>
      </c>
      <c r="C27" s="124"/>
      <c r="D27" s="124"/>
      <c r="E27" s="124"/>
      <c r="F27" s="124"/>
      <c r="G27" s="124"/>
      <c r="H27" s="124"/>
    </row>
    <row r="28" spans="2:8" ht="18">
      <c r="B28" s="124" t="s">
        <v>26</v>
      </c>
      <c r="C28" s="124"/>
      <c r="D28" s="124"/>
      <c r="E28" s="124"/>
      <c r="F28" s="124"/>
      <c r="G28" s="124"/>
      <c r="H28" s="124"/>
    </row>
    <row r="30" spans="2:8" ht="15">
      <c r="B30" s="1" t="s">
        <v>6</v>
      </c>
      <c r="D30" s="127"/>
      <c r="E30" s="127"/>
      <c r="G30" s="127"/>
      <c r="H30" s="127"/>
    </row>
    <row r="31" spans="4:8" ht="18">
      <c r="D31" s="122" t="s">
        <v>14</v>
      </c>
      <c r="E31" s="122"/>
      <c r="G31" s="122" t="s">
        <v>15</v>
      </c>
      <c r="H31" s="122"/>
    </row>
  </sheetData>
  <sheetProtection/>
  <mergeCells count="13">
    <mergeCell ref="D31:E31"/>
    <mergeCell ref="G31:H31"/>
    <mergeCell ref="B1:H1"/>
    <mergeCell ref="B3:H3"/>
    <mergeCell ref="C5:G5"/>
    <mergeCell ref="C6:G6"/>
    <mergeCell ref="B24:H24"/>
    <mergeCell ref="B25:H25"/>
    <mergeCell ref="B26:H26"/>
    <mergeCell ref="B27:H27"/>
    <mergeCell ref="B28:H28"/>
    <mergeCell ref="D30:E30"/>
    <mergeCell ref="G30:H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2017-07-24T09:18:19Z</dcterms:modified>
  <cp:category/>
  <cp:version/>
  <cp:contentType/>
  <cp:contentStatus/>
</cp:coreProperties>
</file>