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<sst xmlns="http://schemas.openxmlformats.org/spreadsheetml/2006/main" count="227" uniqueCount="113">
  <si>
    <t>ОТЧЕТ ОБ ИСПОЛНЕНИИ БЮДЖЕТА</t>
  </si>
  <si>
    <t>КОДЫ</t>
  </si>
  <si>
    <t xml:space="preserve">Форма по ОКУД </t>
  </si>
  <si>
    <t>0503117</t>
  </si>
  <si>
    <t>на 1 апреля 2021 г.</t>
  </si>
  <si>
    <t xml:space="preserve">Дата </t>
  </si>
  <si>
    <t>Наименование финансового органа</t>
  </si>
  <si>
    <t>Администрация Толстой-Юртовского сельского поселения Грозненского муниципального района Чеченской Республики</t>
  </si>
  <si>
    <t xml:space="preserve">по ОКПО </t>
  </si>
  <si>
    <t xml:space="preserve">Глава по БК </t>
  </si>
  <si>
    <t>45270292</t>
  </si>
  <si>
    <t>571</t>
  </si>
  <si>
    <t>Наименование публично-правового образования</t>
  </si>
  <si>
    <t>бюджет Толстой-Юртовского сельского поселения</t>
  </si>
  <si>
    <t xml:space="preserve">по ОКТМО </t>
  </si>
  <si>
    <t>96207855001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</si>
  <si>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</si>
  <si>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</si>
  <si>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</si>
  <si>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</si>
  <si>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</si>
  <si>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</si>
  <si>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</si>
  <si>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</si>
  <si>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</si>
  <si>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</si>
  <si>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</si>
  <si>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</si>
  <si>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</si>
  <si>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</si>
  <si>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</si>
  <si>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</si>
  <si>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</si>
  <si>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</si>
  <si>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</si>
  <si>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</si>
  <si>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</si>
  <si>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</si>
  <si>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</si>
  <si>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</si>
  <si>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</si>
  <si>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</si>
  <si>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</si>
  <si>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</si>
  <si>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Налог, взимаемый с налогоплательщиков, выбравших в качестве объекта налогообложения доходы</t>
  </si>
  <si>
    <t>182 10501011 01 0000 110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</si>
  <si>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</si>
  <si>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</si>
  <si>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</si>
  <si>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</si>
  <si>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</si>
  <si>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</si>
  <si>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</si>
  <si>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</si>
  <si>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</si>
  <si>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</si>
  <si>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</si>
  <si>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571 20215001 10 0000 150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</si>
  <si>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</si>
  <si>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571 20235118 10 0000 150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</si>
  <si>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</si>
  <si>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</si>
  <si>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</si>
  <si>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</si>
  <si>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</si>
  <si>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571 0104 0020000011 121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</si>
  <si>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</si>
  <si>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571 0104 0020000011 129</t>
  </si>
  <si>
    <t>Закупка энергетических ресурсов</t>
  </si>
  <si>
    <t>571 0104 0020000014 247</t>
  </si>
  <si>
    <t>Уплата налога на имущество организаций и земельного налога</t>
  </si>
  <si>
    <t>571 0104 0020000016 851</t>
  </si>
  <si>
    <t>Иные выплаты персоналу государственных (муниципальных) органов, за исключением фонда оплаты труда</t>
  </si>
  <si>
    <t>571 0104 0020000019 122</t>
  </si>
  <si>
    <t>Закупка товаров, работ, услуг в сфере информационно-коммуникационных технологий</t>
  </si>
  <si>
    <t>571 0104 0020000019 242</t>
  </si>
  <si>
    <t>Прочая закупка товаров, работ и услуг</t>
  </si>
  <si>
    <t>571 0104 0020000019 244</t>
  </si>
  <si>
    <t>Уплата иных платежей</t>
  </si>
  <si>
    <t>571 0104 0020000019 853</t>
  </si>
  <si>
    <t>Резервные средства</t>
  </si>
  <si>
    <t>571 0111 0700005020 870</t>
  </si>
  <si>
    <t>571 0203 0010051181 121</t>
  </si>
  <si>
    <t>571 0203 0010051181 129</t>
  </si>
  <si>
    <t>571 0203 0010051184 247</t>
  </si>
  <si>
    <t>571 0203 0010051189 122</t>
  </si>
  <si>
    <t>571 0203 0010051189 242</t>
  </si>
  <si>
    <t>571 0203 0010051189 244</t>
  </si>
  <si>
    <t>571 0310 2180002000 870</t>
  </si>
  <si>
    <t>571 0503 6000001000 247</t>
  </si>
  <si>
    <t>571 0503 6000005000 244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</si>
  <si>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</si>
  <si>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</si>
  <si>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</si>
  <si>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</si>
  <si>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</si>
  <si>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</si>
  <si>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</si>
  <si>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</si>
  <si>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</si>
  <si>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</si>
  <si>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</si>
  <si>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</si>
  <si>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</si>
  <si>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</si>
  <si>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</si>
  <si>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</si>
  <si>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571 01050201 10 0000 510</t>
  </si>
  <si>
    <t xml:space="preserve">     уменьшение остатков средств</t>
  </si>
  <si>
    <t>720</t>
  </si>
  <si>
    <t>571 01050201 10 0000 610</t>
  </si>
  <si>
    <t xml:space="preserve">   2 апреля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</si>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</sst>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2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0" fontId="5" fillId="33" borderId="31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right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33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3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" t="s">
        <v>1</v>
      </c>
    </row>
    <row r="2" spans="1:15" s="1" customFormat="1" ht="13.5" customHeight="1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" t="s">
        <v>3</v>
      </c>
    </row>
    <row r="3" spans="1:15" s="1" customFormat="1" ht="13.5" customHeight="1">
      <c r="A3" s="63" t="s">
        <v>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31" t="s">
        <v>5</v>
      </c>
      <c r="N3" s="31"/>
      <c r="O3" s="4">
        <v>44287</v>
      </c>
    </row>
    <row r="4" spans="1:15" s="1" customFormat="1" ht="13.5" customHeight="1">
      <c r="A4" s="29" t="s">
        <v>6</v>
      </c>
      <c r="B4" s="29"/>
      <c r="C4" s="29"/>
      <c r="D4" s="62" t="s">
        <v>7</v>
      </c>
      <c r="E4" s="62"/>
      <c r="F4" s="62"/>
      <c r="G4" s="62"/>
      <c r="H4" s="62"/>
      <c r="I4" s="62"/>
      <c r="J4" s="62"/>
      <c r="K4" s="62"/>
      <c r="L4" s="31" t="s">
        <v>8</v>
      </c>
      <c r="M4" s="31"/>
      <c r="N4" s="31"/>
      <c r="O4" s="6" t="s">
        <v>10</v>
      </c>
    </row>
    <row r="5" spans="1:15" s="1" customFormat="1" ht="13.5" customHeight="1">
      <c r="A5" s="29"/>
      <c r="B5" s="29"/>
      <c r="C5" s="29"/>
      <c r="D5" s="62"/>
      <c r="E5" s="62"/>
      <c r="F5" s="62"/>
      <c r="G5" s="62"/>
      <c r="H5" s="62"/>
      <c r="I5" s="62"/>
      <c r="J5" s="62"/>
      <c r="K5" s="62"/>
      <c r="L5" s="31" t="s">
        <v>9</v>
      </c>
      <c r="M5" s="31"/>
      <c r="N5" s="31"/>
      <c r="O5" s="6" t="s">
        <v>11</v>
      </c>
    </row>
    <row r="6" spans="1:15" s="1" customFormat="1" ht="13.5" customHeight="1">
      <c r="A6" s="29" t="s">
        <v>12</v>
      </c>
      <c r="B6" s="29"/>
      <c r="C6" s="29"/>
      <c r="D6" s="29"/>
      <c r="E6" s="62" t="s">
        <v>13</v>
      </c>
      <c r="F6" s="62"/>
      <c r="G6" s="62"/>
      <c r="H6" s="62"/>
      <c r="I6" s="62"/>
      <c r="J6" s="62"/>
      <c r="K6" s="62"/>
      <c r="L6" s="31" t="s">
        <v>14</v>
      </c>
      <c r="M6" s="31"/>
      <c r="N6" s="31"/>
      <c r="O6" s="6" t="s">
        <v>15</v>
      </c>
    </row>
    <row r="7" spans="1:15" s="1" customFormat="1" ht="13.5" customHeight="1">
      <c r="A7" s="5" t="s">
        <v>16</v>
      </c>
      <c r="B7" s="29" t="s">
        <v>17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6" t="s">
        <v>18</v>
      </c>
    </row>
    <row r="8" spans="1:15" s="1" customFormat="1" ht="13.5" customHeight="1">
      <c r="A8" s="29" t="s">
        <v>19</v>
      </c>
      <c r="B8" s="29"/>
      <c r="C8" s="29" t="s">
        <v>20</v>
      </c>
      <c r="D8" s="29"/>
      <c r="E8" s="29"/>
      <c r="F8" s="29"/>
      <c r="G8" s="29"/>
      <c r="H8" s="29"/>
      <c r="I8" s="29"/>
      <c r="J8" s="29"/>
      <c r="K8" s="31" t="s">
        <v>21</v>
      </c>
      <c r="L8" s="31"/>
      <c r="M8" s="31"/>
      <c r="N8" s="31"/>
      <c r="O8" s="7" t="s">
        <v>22</v>
      </c>
    </row>
    <row r="9" spans="1:15" s="1" customFormat="1" ht="13.5" customHeight="1">
      <c r="A9" s="52" t="s">
        <v>23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s="1" customFormat="1" ht="34.5" customHeight="1">
      <c r="A10" s="53" t="s">
        <v>24</v>
      </c>
      <c r="B10" s="53"/>
      <c r="C10" s="53"/>
      <c r="D10" s="53"/>
      <c r="E10" s="53"/>
      <c r="F10" s="53"/>
      <c r="G10" s="8" t="s">
        <v>25</v>
      </c>
      <c r="H10" s="8" t="s">
        <v>26</v>
      </c>
      <c r="I10" s="9" t="s">
        <v>27</v>
      </c>
      <c r="J10" s="54" t="s">
        <v>28</v>
      </c>
      <c r="K10" s="54"/>
      <c r="L10" s="54"/>
      <c r="M10" s="54"/>
      <c r="N10" s="55" t="s">
        <v>29</v>
      </c>
      <c r="O10" s="55"/>
    </row>
    <row r="11" spans="1:15" s="1" customFormat="1" ht="12.75" customHeight="1">
      <c r="A11" s="43" t="s">
        <v>30</v>
      </c>
      <c r="B11" s="43"/>
      <c r="C11" s="43"/>
      <c r="D11" s="43"/>
      <c r="E11" s="43"/>
      <c r="F11" s="43"/>
      <c r="G11" s="10" t="s">
        <v>31</v>
      </c>
      <c r="H11" s="10" t="s">
        <v>32</v>
      </c>
      <c r="I11" s="11" t="s">
        <v>33</v>
      </c>
      <c r="J11" s="44" t="s">
        <v>34</v>
      </c>
      <c r="K11" s="44"/>
      <c r="L11" s="44"/>
      <c r="M11" s="44"/>
      <c r="N11" s="45" t="s">
        <v>35</v>
      </c>
      <c r="O11" s="45"/>
    </row>
    <row r="12" spans="1:15" s="1" customFormat="1" ht="13.5" customHeight="1">
      <c r="A12" s="46" t="s">
        <v>36</v>
      </c>
      <c r="B12" s="46"/>
      <c r="C12" s="46"/>
      <c r="D12" s="46"/>
      <c r="E12" s="46"/>
      <c r="F12" s="46"/>
      <c r="G12" s="12" t="s">
        <v>37</v>
      </c>
      <c r="H12" s="12" t="s">
        <v>38</v>
      </c>
      <c r="I12" s="13">
        <f>6564601</f>
        <v>6564601</v>
      </c>
      <c r="J12" s="47">
        <f>594317</f>
        <v>594317</v>
      </c>
      <c r="K12" s="47"/>
      <c r="L12" s="47"/>
      <c r="M12" s="47"/>
      <c r="N12" s="57">
        <f>5970284</f>
        <v>5970284</v>
      </c>
      <c r="O12" s="57"/>
    </row>
    <row r="13" spans="1:15" s="1" customFormat="1" ht="45" customHeight="1">
      <c r="A13" s="40" t="s">
        <v>39</v>
      </c>
      <c r="B13" s="40"/>
      <c r="C13" s="40"/>
      <c r="D13" s="40"/>
      <c r="E13" s="40"/>
      <c r="F13" s="40"/>
      <c r="G13" s="14" t="s">
        <v>37</v>
      </c>
      <c r="H13" s="14" t="s">
        <v>40</v>
      </c>
      <c r="I13" s="15">
        <f>935000</f>
        <v>935000</v>
      </c>
      <c r="J13" s="58">
        <f>160257.22</f>
        <v>160257.22</v>
      </c>
      <c r="K13" s="58"/>
      <c r="L13" s="58"/>
      <c r="M13" s="58"/>
      <c r="N13" s="59">
        <f>774742.78</f>
        <v>774742.78</v>
      </c>
      <c r="O13" s="59"/>
    </row>
    <row r="14" spans="1:15" s="1" customFormat="1" ht="24" customHeight="1">
      <c r="A14" s="40" t="s">
        <v>41</v>
      </c>
      <c r="B14" s="40"/>
      <c r="C14" s="40"/>
      <c r="D14" s="40"/>
      <c r="E14" s="40"/>
      <c r="F14" s="40"/>
      <c r="G14" s="14" t="s">
        <v>37</v>
      </c>
      <c r="H14" s="14" t="s">
        <v>42</v>
      </c>
      <c r="I14" s="16" t="s">
        <v>43</v>
      </c>
      <c r="J14" s="58">
        <f>59.8</f>
        <v>59.8</v>
      </c>
      <c r="K14" s="58"/>
      <c r="L14" s="58"/>
      <c r="M14" s="58"/>
      <c r="N14" s="61" t="s">
        <v>43</v>
      </c>
      <c r="O14" s="61"/>
    </row>
    <row r="15" spans="1:15" s="1" customFormat="1" ht="24" customHeight="1">
      <c r="A15" s="40" t="s">
        <v>44</v>
      </c>
      <c r="B15" s="40"/>
      <c r="C15" s="40"/>
      <c r="D15" s="40"/>
      <c r="E15" s="40"/>
      <c r="F15" s="40"/>
      <c r="G15" s="14" t="s">
        <v>37</v>
      </c>
      <c r="H15" s="14" t="s">
        <v>45</v>
      </c>
      <c r="I15" s="15">
        <f>130000</f>
        <v>130000</v>
      </c>
      <c r="J15" s="58">
        <f>23376.28</f>
        <v>23376.28</v>
      </c>
      <c r="K15" s="58"/>
      <c r="L15" s="58"/>
      <c r="M15" s="58"/>
      <c r="N15" s="59">
        <f>106623.72</f>
        <v>106623.72</v>
      </c>
      <c r="O15" s="59"/>
    </row>
    <row r="16" spans="1:15" s="1" customFormat="1" ht="33.75" customHeight="1">
      <c r="A16" s="40" t="s">
        <v>46</v>
      </c>
      <c r="B16" s="40"/>
      <c r="C16" s="40"/>
      <c r="D16" s="40"/>
      <c r="E16" s="40"/>
      <c r="F16" s="40"/>
      <c r="G16" s="14" t="s">
        <v>37</v>
      </c>
      <c r="H16" s="14" t="s">
        <v>47</v>
      </c>
      <c r="I16" s="15">
        <f>150000</f>
        <v>150000</v>
      </c>
      <c r="J16" s="41" t="s">
        <v>43</v>
      </c>
      <c r="K16" s="41"/>
      <c r="L16" s="41"/>
      <c r="M16" s="41"/>
      <c r="N16" s="59">
        <f>150000</f>
        <v>150000</v>
      </c>
      <c r="O16" s="59"/>
    </row>
    <row r="17" spans="1:15" s="1" customFormat="1" ht="13.5" customHeight="1">
      <c r="A17" s="40" t="s">
        <v>48</v>
      </c>
      <c r="B17" s="40"/>
      <c r="C17" s="40"/>
      <c r="D17" s="40"/>
      <c r="E17" s="40"/>
      <c r="F17" s="40"/>
      <c r="G17" s="14" t="s">
        <v>37</v>
      </c>
      <c r="H17" s="14" t="s">
        <v>49</v>
      </c>
      <c r="I17" s="15">
        <f>14400</f>
        <v>14400</v>
      </c>
      <c r="J17" s="58">
        <f>647.03</f>
        <v>647.03</v>
      </c>
      <c r="K17" s="58"/>
      <c r="L17" s="58"/>
      <c r="M17" s="58"/>
      <c r="N17" s="59">
        <f>13752.97</f>
        <v>13752.97</v>
      </c>
      <c r="O17" s="59"/>
    </row>
    <row r="18" spans="1:15" s="1" customFormat="1" ht="24" customHeight="1">
      <c r="A18" s="40" t="s">
        <v>50</v>
      </c>
      <c r="B18" s="40"/>
      <c r="C18" s="40"/>
      <c r="D18" s="40"/>
      <c r="E18" s="40"/>
      <c r="F18" s="40"/>
      <c r="G18" s="14" t="s">
        <v>37</v>
      </c>
      <c r="H18" s="14" t="s">
        <v>51</v>
      </c>
      <c r="I18" s="15">
        <f>1686000</f>
        <v>1686000</v>
      </c>
      <c r="J18" s="58">
        <f>130403.32</f>
        <v>130403.32</v>
      </c>
      <c r="K18" s="58"/>
      <c r="L18" s="58"/>
      <c r="M18" s="58"/>
      <c r="N18" s="59">
        <f>1555596.68</f>
        <v>1555596.68</v>
      </c>
      <c r="O18" s="59"/>
    </row>
    <row r="19" spans="1:15" s="1" customFormat="1" ht="24" customHeight="1">
      <c r="A19" s="40" t="s">
        <v>52</v>
      </c>
      <c r="B19" s="40"/>
      <c r="C19" s="40"/>
      <c r="D19" s="40"/>
      <c r="E19" s="40"/>
      <c r="F19" s="40"/>
      <c r="G19" s="14" t="s">
        <v>37</v>
      </c>
      <c r="H19" s="14" t="s">
        <v>53</v>
      </c>
      <c r="I19" s="15">
        <f>1214000</f>
        <v>1214000</v>
      </c>
      <c r="J19" s="58">
        <f>13342.21</f>
        <v>13342.21</v>
      </c>
      <c r="K19" s="58"/>
      <c r="L19" s="58"/>
      <c r="M19" s="58"/>
      <c r="N19" s="59">
        <f>1200657.79</f>
        <v>1200657.79</v>
      </c>
      <c r="O19" s="59"/>
    </row>
    <row r="20" spans="1:15" s="1" customFormat="1" ht="24" customHeight="1">
      <c r="A20" s="40" t="s">
        <v>54</v>
      </c>
      <c r="B20" s="40"/>
      <c r="C20" s="40"/>
      <c r="D20" s="40"/>
      <c r="E20" s="40"/>
      <c r="F20" s="40"/>
      <c r="G20" s="14" t="s">
        <v>37</v>
      </c>
      <c r="H20" s="14" t="s">
        <v>55</v>
      </c>
      <c r="I20" s="15">
        <f>780000</f>
        <v>780000</v>
      </c>
      <c r="J20" s="58">
        <f>144208.14</f>
        <v>144208.14</v>
      </c>
      <c r="K20" s="58"/>
      <c r="L20" s="58"/>
      <c r="M20" s="58"/>
      <c r="N20" s="59">
        <f>635791.86</f>
        <v>635791.86</v>
      </c>
      <c r="O20" s="59"/>
    </row>
    <row r="21" spans="1:15" s="1" customFormat="1" ht="24" customHeight="1">
      <c r="A21" s="40" t="s">
        <v>56</v>
      </c>
      <c r="B21" s="40"/>
      <c r="C21" s="40"/>
      <c r="D21" s="40"/>
      <c r="E21" s="40"/>
      <c r="F21" s="40"/>
      <c r="G21" s="14" t="s">
        <v>37</v>
      </c>
      <c r="H21" s="14" t="s">
        <v>57</v>
      </c>
      <c r="I21" s="15">
        <f>1167109</f>
        <v>1167109</v>
      </c>
      <c r="J21" s="41" t="s">
        <v>43</v>
      </c>
      <c r="K21" s="41"/>
      <c r="L21" s="41"/>
      <c r="M21" s="41"/>
      <c r="N21" s="59">
        <f>1167109</f>
        <v>1167109</v>
      </c>
      <c r="O21" s="59"/>
    </row>
    <row r="22" spans="1:15" s="1" customFormat="1" ht="24" customHeight="1">
      <c r="A22" s="40" t="s">
        <v>58</v>
      </c>
      <c r="B22" s="40"/>
      <c r="C22" s="40"/>
      <c r="D22" s="40"/>
      <c r="E22" s="40"/>
      <c r="F22" s="40"/>
      <c r="G22" s="14" t="s">
        <v>37</v>
      </c>
      <c r="H22" s="14" t="s">
        <v>59</v>
      </c>
      <c r="I22" s="15">
        <f>488092</f>
        <v>488092</v>
      </c>
      <c r="J22" s="58">
        <f>122023</f>
        <v>122023</v>
      </c>
      <c r="K22" s="58"/>
      <c r="L22" s="58"/>
      <c r="M22" s="58"/>
      <c r="N22" s="59">
        <f>366069</f>
        <v>366069</v>
      </c>
      <c r="O22" s="59"/>
    </row>
    <row r="23" spans="1:15" s="1" customFormat="1" ht="13.5" customHeight="1">
      <c r="A23" s="60" t="s">
        <v>18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5" s="1" customFormat="1" ht="13.5" customHeight="1">
      <c r="A24" s="52" t="s">
        <v>60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s="1" customFormat="1" ht="34.5" customHeight="1">
      <c r="A25" s="53" t="s">
        <v>24</v>
      </c>
      <c r="B25" s="53"/>
      <c r="C25" s="53"/>
      <c r="D25" s="53"/>
      <c r="E25" s="53"/>
      <c r="F25" s="53"/>
      <c r="G25" s="8" t="s">
        <v>25</v>
      </c>
      <c r="H25" s="8" t="s">
        <v>61</v>
      </c>
      <c r="I25" s="9" t="s">
        <v>27</v>
      </c>
      <c r="J25" s="54" t="s">
        <v>28</v>
      </c>
      <c r="K25" s="54"/>
      <c r="L25" s="54"/>
      <c r="M25" s="54"/>
      <c r="N25" s="55" t="s">
        <v>29</v>
      </c>
      <c r="O25" s="55"/>
    </row>
    <row r="26" spans="1:15" s="1" customFormat="1" ht="13.5" customHeight="1">
      <c r="A26" s="43" t="s">
        <v>30</v>
      </c>
      <c r="B26" s="43"/>
      <c r="C26" s="43"/>
      <c r="D26" s="43"/>
      <c r="E26" s="43"/>
      <c r="F26" s="43"/>
      <c r="G26" s="10" t="s">
        <v>31</v>
      </c>
      <c r="H26" s="10" t="s">
        <v>32</v>
      </c>
      <c r="I26" s="11" t="s">
        <v>33</v>
      </c>
      <c r="J26" s="44" t="s">
        <v>34</v>
      </c>
      <c r="K26" s="44"/>
      <c r="L26" s="44"/>
      <c r="M26" s="44"/>
      <c r="N26" s="45" t="s">
        <v>35</v>
      </c>
      <c r="O26" s="45"/>
    </row>
    <row r="27" spans="1:15" s="1" customFormat="1" ht="13.5" customHeight="1">
      <c r="A27" s="46" t="s">
        <v>62</v>
      </c>
      <c r="B27" s="46"/>
      <c r="C27" s="46"/>
      <c r="D27" s="46"/>
      <c r="E27" s="46"/>
      <c r="F27" s="46"/>
      <c r="G27" s="12" t="s">
        <v>63</v>
      </c>
      <c r="H27" s="12" t="s">
        <v>38</v>
      </c>
      <c r="I27" s="13">
        <f>6564601</f>
        <v>6564601</v>
      </c>
      <c r="J27" s="47">
        <f>627237.02</f>
        <v>627237.02</v>
      </c>
      <c r="K27" s="47"/>
      <c r="L27" s="47"/>
      <c r="M27" s="47"/>
      <c r="N27" s="57">
        <f>5937363.98</f>
        <v>5937363.98</v>
      </c>
      <c r="O27" s="57"/>
    </row>
    <row r="28" spans="1:15" s="1" customFormat="1" ht="13.5" customHeight="1">
      <c r="A28" s="32" t="s">
        <v>64</v>
      </c>
      <c r="B28" s="32"/>
      <c r="C28" s="32"/>
      <c r="D28" s="32"/>
      <c r="E28" s="32"/>
      <c r="F28" s="32"/>
      <c r="G28" s="17" t="s">
        <v>63</v>
      </c>
      <c r="H28" s="17" t="s">
        <v>65</v>
      </c>
      <c r="I28" s="18">
        <f>2931874</f>
        <v>2931874</v>
      </c>
      <c r="J28" s="33">
        <f>477242</f>
        <v>477242</v>
      </c>
      <c r="K28" s="33"/>
      <c r="L28" s="33"/>
      <c r="M28" s="33"/>
      <c r="N28" s="56">
        <f>2454632</f>
        <v>2454632</v>
      </c>
      <c r="O28" s="56"/>
    </row>
    <row r="29" spans="1:15" s="1" customFormat="1" ht="33.75" customHeight="1">
      <c r="A29" s="32" t="s">
        <v>66</v>
      </c>
      <c r="B29" s="32"/>
      <c r="C29" s="32"/>
      <c r="D29" s="32"/>
      <c r="E29" s="32"/>
      <c r="F29" s="32"/>
      <c r="G29" s="17" t="s">
        <v>63</v>
      </c>
      <c r="H29" s="17" t="s">
        <v>67</v>
      </c>
      <c r="I29" s="18">
        <f>885426</f>
        <v>885426</v>
      </c>
      <c r="J29" s="33">
        <f>146942.62</f>
        <v>146942.62</v>
      </c>
      <c r="K29" s="33"/>
      <c r="L29" s="33"/>
      <c r="M29" s="33"/>
      <c r="N29" s="56">
        <f>738483.38</f>
        <v>738483.38</v>
      </c>
      <c r="O29" s="56"/>
    </row>
    <row r="30" spans="1:15" s="1" customFormat="1" ht="13.5" customHeight="1">
      <c r="A30" s="32" t="s">
        <v>68</v>
      </c>
      <c r="B30" s="32"/>
      <c r="C30" s="32"/>
      <c r="D30" s="32"/>
      <c r="E30" s="32"/>
      <c r="F30" s="32"/>
      <c r="G30" s="17" t="s">
        <v>63</v>
      </c>
      <c r="H30" s="17" t="s">
        <v>69</v>
      </c>
      <c r="I30" s="18">
        <f>115000</f>
        <v>115000</v>
      </c>
      <c r="J30" s="35" t="s">
        <v>43</v>
      </c>
      <c r="K30" s="35"/>
      <c r="L30" s="35"/>
      <c r="M30" s="35"/>
      <c r="N30" s="56">
        <f>115000</f>
        <v>115000</v>
      </c>
      <c r="O30" s="56"/>
    </row>
    <row r="31" spans="1:15" s="1" customFormat="1" ht="13.5" customHeight="1">
      <c r="A31" s="32" t="s">
        <v>70</v>
      </c>
      <c r="B31" s="32"/>
      <c r="C31" s="32"/>
      <c r="D31" s="32"/>
      <c r="E31" s="32"/>
      <c r="F31" s="32"/>
      <c r="G31" s="17" t="s">
        <v>63</v>
      </c>
      <c r="H31" s="17" t="s">
        <v>71</v>
      </c>
      <c r="I31" s="18">
        <f>280514</f>
        <v>280514</v>
      </c>
      <c r="J31" s="35" t="s">
        <v>43</v>
      </c>
      <c r="K31" s="35"/>
      <c r="L31" s="35"/>
      <c r="M31" s="35"/>
      <c r="N31" s="56">
        <f>280514</f>
        <v>280514</v>
      </c>
      <c r="O31" s="56"/>
    </row>
    <row r="32" spans="1:15" s="1" customFormat="1" ht="24" customHeight="1">
      <c r="A32" s="32" t="s">
        <v>72</v>
      </c>
      <c r="B32" s="32"/>
      <c r="C32" s="32"/>
      <c r="D32" s="32"/>
      <c r="E32" s="32"/>
      <c r="F32" s="32"/>
      <c r="G32" s="17" t="s">
        <v>63</v>
      </c>
      <c r="H32" s="17" t="s">
        <v>73</v>
      </c>
      <c r="I32" s="18">
        <f>5000</f>
        <v>5000</v>
      </c>
      <c r="J32" s="35" t="s">
        <v>43</v>
      </c>
      <c r="K32" s="35"/>
      <c r="L32" s="35"/>
      <c r="M32" s="35"/>
      <c r="N32" s="56">
        <f>5000</f>
        <v>5000</v>
      </c>
      <c r="O32" s="56"/>
    </row>
    <row r="33" spans="1:15" s="1" customFormat="1" ht="24" customHeight="1">
      <c r="A33" s="32" t="s">
        <v>74</v>
      </c>
      <c r="B33" s="32"/>
      <c r="C33" s="32"/>
      <c r="D33" s="32"/>
      <c r="E33" s="32"/>
      <c r="F33" s="32"/>
      <c r="G33" s="17" t="s">
        <v>63</v>
      </c>
      <c r="H33" s="17" t="s">
        <v>75</v>
      </c>
      <c r="I33" s="18">
        <f>21000</f>
        <v>21000</v>
      </c>
      <c r="J33" s="35" t="s">
        <v>43</v>
      </c>
      <c r="K33" s="35"/>
      <c r="L33" s="35"/>
      <c r="M33" s="35"/>
      <c r="N33" s="56">
        <f>21000</f>
        <v>21000</v>
      </c>
      <c r="O33" s="56"/>
    </row>
    <row r="34" spans="1:15" s="1" customFormat="1" ht="13.5" customHeight="1">
      <c r="A34" s="32" t="s">
        <v>76</v>
      </c>
      <c r="B34" s="32"/>
      <c r="C34" s="32"/>
      <c r="D34" s="32"/>
      <c r="E34" s="32"/>
      <c r="F34" s="32"/>
      <c r="G34" s="17" t="s">
        <v>63</v>
      </c>
      <c r="H34" s="17" t="s">
        <v>77</v>
      </c>
      <c r="I34" s="18">
        <f>304940</f>
        <v>304940</v>
      </c>
      <c r="J34" s="33">
        <f>3000</f>
        <v>3000</v>
      </c>
      <c r="K34" s="33"/>
      <c r="L34" s="33"/>
      <c r="M34" s="33"/>
      <c r="N34" s="56">
        <f>301940</f>
        <v>301940</v>
      </c>
      <c r="O34" s="56"/>
    </row>
    <row r="35" spans="1:15" s="1" customFormat="1" ht="13.5" customHeight="1">
      <c r="A35" s="32" t="s">
        <v>78</v>
      </c>
      <c r="B35" s="32"/>
      <c r="C35" s="32"/>
      <c r="D35" s="32"/>
      <c r="E35" s="32"/>
      <c r="F35" s="32"/>
      <c r="G35" s="17" t="s">
        <v>63</v>
      </c>
      <c r="H35" s="17" t="s">
        <v>79</v>
      </c>
      <c r="I35" s="18">
        <f>1755</f>
        <v>1755</v>
      </c>
      <c r="J35" s="33">
        <f>52.4</f>
        <v>52.4</v>
      </c>
      <c r="K35" s="33"/>
      <c r="L35" s="33"/>
      <c r="M35" s="33"/>
      <c r="N35" s="56">
        <f>1702.6</f>
        <v>1702.6</v>
      </c>
      <c r="O35" s="56"/>
    </row>
    <row r="36" spans="1:15" s="1" customFormat="1" ht="13.5" customHeight="1">
      <c r="A36" s="32" t="s">
        <v>80</v>
      </c>
      <c r="B36" s="32"/>
      <c r="C36" s="32"/>
      <c r="D36" s="32"/>
      <c r="E36" s="32"/>
      <c r="F36" s="32"/>
      <c r="G36" s="17" t="s">
        <v>63</v>
      </c>
      <c r="H36" s="17" t="s">
        <v>81</v>
      </c>
      <c r="I36" s="18">
        <f>1000</f>
        <v>1000</v>
      </c>
      <c r="J36" s="35" t="s">
        <v>43</v>
      </c>
      <c r="K36" s="35"/>
      <c r="L36" s="35"/>
      <c r="M36" s="35"/>
      <c r="N36" s="56">
        <f>1000</f>
        <v>1000</v>
      </c>
      <c r="O36" s="56"/>
    </row>
    <row r="37" spans="1:15" s="1" customFormat="1" ht="13.5" customHeight="1">
      <c r="A37" s="32" t="s">
        <v>64</v>
      </c>
      <c r="B37" s="32"/>
      <c r="C37" s="32"/>
      <c r="D37" s="32"/>
      <c r="E37" s="32"/>
      <c r="F37" s="32"/>
      <c r="G37" s="17" t="s">
        <v>63</v>
      </c>
      <c r="H37" s="17" t="s">
        <v>82</v>
      </c>
      <c r="I37" s="18">
        <f>309677</f>
        <v>309677</v>
      </c>
      <c r="J37" s="35" t="s">
        <v>43</v>
      </c>
      <c r="K37" s="35"/>
      <c r="L37" s="35"/>
      <c r="M37" s="35"/>
      <c r="N37" s="56">
        <f>309677</f>
        <v>309677</v>
      </c>
      <c r="O37" s="56"/>
    </row>
    <row r="38" spans="1:15" s="1" customFormat="1" ht="33.75" customHeight="1">
      <c r="A38" s="32" t="s">
        <v>66</v>
      </c>
      <c r="B38" s="32"/>
      <c r="C38" s="32"/>
      <c r="D38" s="32"/>
      <c r="E38" s="32"/>
      <c r="F38" s="32"/>
      <c r="G38" s="17" t="s">
        <v>63</v>
      </c>
      <c r="H38" s="17" t="s">
        <v>83</v>
      </c>
      <c r="I38" s="18">
        <f>93523</f>
        <v>93523</v>
      </c>
      <c r="J38" s="35" t="s">
        <v>43</v>
      </c>
      <c r="K38" s="35"/>
      <c r="L38" s="35"/>
      <c r="M38" s="35"/>
      <c r="N38" s="56">
        <f>93523</f>
        <v>93523</v>
      </c>
      <c r="O38" s="56"/>
    </row>
    <row r="39" spans="1:15" s="1" customFormat="1" ht="13.5" customHeight="1">
      <c r="A39" s="32" t="s">
        <v>68</v>
      </c>
      <c r="B39" s="32"/>
      <c r="C39" s="32"/>
      <c r="D39" s="32"/>
      <c r="E39" s="32"/>
      <c r="F39" s="32"/>
      <c r="G39" s="17" t="s">
        <v>63</v>
      </c>
      <c r="H39" s="17" t="s">
        <v>84</v>
      </c>
      <c r="I39" s="18">
        <f>28384</f>
        <v>28384</v>
      </c>
      <c r="J39" s="35" t="s">
        <v>43</v>
      </c>
      <c r="K39" s="35"/>
      <c r="L39" s="35"/>
      <c r="M39" s="35"/>
      <c r="N39" s="56">
        <f>28384</f>
        <v>28384</v>
      </c>
      <c r="O39" s="56"/>
    </row>
    <row r="40" spans="1:15" s="1" customFormat="1" ht="24" customHeight="1">
      <c r="A40" s="32" t="s">
        <v>72</v>
      </c>
      <c r="B40" s="32"/>
      <c r="C40" s="32"/>
      <c r="D40" s="32"/>
      <c r="E40" s="32"/>
      <c r="F40" s="32"/>
      <c r="G40" s="17" t="s">
        <v>63</v>
      </c>
      <c r="H40" s="17" t="s">
        <v>85</v>
      </c>
      <c r="I40" s="18">
        <f>9932</f>
        <v>9932</v>
      </c>
      <c r="J40" s="35" t="s">
        <v>43</v>
      </c>
      <c r="K40" s="35"/>
      <c r="L40" s="35"/>
      <c r="M40" s="35"/>
      <c r="N40" s="56">
        <f>9932</f>
        <v>9932</v>
      </c>
      <c r="O40" s="56"/>
    </row>
    <row r="41" spans="1:15" s="1" customFormat="1" ht="24" customHeight="1">
      <c r="A41" s="32" t="s">
        <v>74</v>
      </c>
      <c r="B41" s="32"/>
      <c r="C41" s="32"/>
      <c r="D41" s="32"/>
      <c r="E41" s="32"/>
      <c r="F41" s="32"/>
      <c r="G41" s="17" t="s">
        <v>63</v>
      </c>
      <c r="H41" s="17" t="s">
        <v>86</v>
      </c>
      <c r="I41" s="18">
        <f>24910</f>
        <v>24910</v>
      </c>
      <c r="J41" s="35" t="s">
        <v>43</v>
      </c>
      <c r="K41" s="35"/>
      <c r="L41" s="35"/>
      <c r="M41" s="35"/>
      <c r="N41" s="56">
        <f>24910</f>
        <v>24910</v>
      </c>
      <c r="O41" s="56"/>
    </row>
    <row r="42" spans="1:15" s="1" customFormat="1" ht="13.5" customHeight="1">
      <c r="A42" s="32" t="s">
        <v>76</v>
      </c>
      <c r="B42" s="32"/>
      <c r="C42" s="32"/>
      <c r="D42" s="32"/>
      <c r="E42" s="32"/>
      <c r="F42" s="32"/>
      <c r="G42" s="17" t="s">
        <v>63</v>
      </c>
      <c r="H42" s="17" t="s">
        <v>87</v>
      </c>
      <c r="I42" s="18">
        <f>21666</f>
        <v>21666</v>
      </c>
      <c r="J42" s="35" t="s">
        <v>43</v>
      </c>
      <c r="K42" s="35"/>
      <c r="L42" s="35"/>
      <c r="M42" s="35"/>
      <c r="N42" s="56">
        <f>21666</f>
        <v>21666</v>
      </c>
      <c r="O42" s="56"/>
    </row>
    <row r="43" spans="1:15" s="1" customFormat="1" ht="13.5" customHeight="1">
      <c r="A43" s="32" t="s">
        <v>80</v>
      </c>
      <c r="B43" s="32"/>
      <c r="C43" s="32"/>
      <c r="D43" s="32"/>
      <c r="E43" s="32"/>
      <c r="F43" s="32"/>
      <c r="G43" s="17" t="s">
        <v>63</v>
      </c>
      <c r="H43" s="17" t="s">
        <v>88</v>
      </c>
      <c r="I43" s="18">
        <f>5000</f>
        <v>5000</v>
      </c>
      <c r="J43" s="35" t="s">
        <v>43</v>
      </c>
      <c r="K43" s="35"/>
      <c r="L43" s="35"/>
      <c r="M43" s="35"/>
      <c r="N43" s="56">
        <f>5000</f>
        <v>5000</v>
      </c>
      <c r="O43" s="56"/>
    </row>
    <row r="44" spans="1:15" s="1" customFormat="1" ht="13.5" customHeight="1">
      <c r="A44" s="32" t="s">
        <v>68</v>
      </c>
      <c r="B44" s="32"/>
      <c r="C44" s="32"/>
      <c r="D44" s="32"/>
      <c r="E44" s="32"/>
      <c r="F44" s="32"/>
      <c r="G44" s="17" t="s">
        <v>63</v>
      </c>
      <c r="H44" s="17" t="s">
        <v>89</v>
      </c>
      <c r="I44" s="18">
        <f>939000</f>
        <v>939000</v>
      </c>
      <c r="J44" s="35" t="s">
        <v>43</v>
      </c>
      <c r="K44" s="35"/>
      <c r="L44" s="35"/>
      <c r="M44" s="35"/>
      <c r="N44" s="56">
        <f>939000</f>
        <v>939000</v>
      </c>
      <c r="O44" s="56"/>
    </row>
    <row r="45" spans="1:15" s="1" customFormat="1" ht="13.5" customHeight="1">
      <c r="A45" s="32" t="s">
        <v>76</v>
      </c>
      <c r="B45" s="32"/>
      <c r="C45" s="32"/>
      <c r="D45" s="32"/>
      <c r="E45" s="32"/>
      <c r="F45" s="32"/>
      <c r="G45" s="17" t="s">
        <v>63</v>
      </c>
      <c r="H45" s="17" t="s">
        <v>90</v>
      </c>
      <c r="I45" s="18">
        <f>586000</f>
        <v>586000</v>
      </c>
      <c r="J45" s="35" t="s">
        <v>43</v>
      </c>
      <c r="K45" s="35"/>
      <c r="L45" s="35"/>
      <c r="M45" s="35"/>
      <c r="N45" s="56">
        <f>586000</f>
        <v>586000</v>
      </c>
      <c r="O45" s="56"/>
    </row>
    <row r="46" spans="1:15" s="1" customFormat="1" ht="15" customHeight="1">
      <c r="A46" s="49" t="s">
        <v>91</v>
      </c>
      <c r="B46" s="49"/>
      <c r="C46" s="49"/>
      <c r="D46" s="49"/>
      <c r="E46" s="49"/>
      <c r="F46" s="49"/>
      <c r="G46" s="19" t="s">
        <v>92</v>
      </c>
      <c r="H46" s="19" t="s">
        <v>38</v>
      </c>
      <c r="I46" s="20">
        <f>0</f>
        <v>0</v>
      </c>
      <c r="J46" s="50">
        <f>-32920.02</f>
        <v>-32920.02</v>
      </c>
      <c r="K46" s="50"/>
      <c r="L46" s="50"/>
      <c r="M46" s="50"/>
      <c r="N46" s="51" t="s">
        <v>38</v>
      </c>
      <c r="O46" s="51"/>
    </row>
    <row r="47" spans="1:15" s="1" customFormat="1" ht="13.5" customHeight="1">
      <c r="A47" s="29" t="s">
        <v>18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 s="1" customFormat="1" ht="13.5" customHeight="1">
      <c r="A48" s="52" t="s">
        <v>93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1:15" s="1" customFormat="1" ht="45.75" customHeight="1">
      <c r="A49" s="53" t="s">
        <v>24</v>
      </c>
      <c r="B49" s="53"/>
      <c r="C49" s="53"/>
      <c r="D49" s="53"/>
      <c r="E49" s="53"/>
      <c r="F49" s="53"/>
      <c r="G49" s="8" t="s">
        <v>25</v>
      </c>
      <c r="H49" s="8" t="s">
        <v>94</v>
      </c>
      <c r="I49" s="9" t="s">
        <v>27</v>
      </c>
      <c r="J49" s="54" t="s">
        <v>28</v>
      </c>
      <c r="K49" s="54"/>
      <c r="L49" s="54"/>
      <c r="M49" s="54"/>
      <c r="N49" s="55" t="s">
        <v>29</v>
      </c>
      <c r="O49" s="55"/>
    </row>
    <row r="50" spans="1:15" s="1" customFormat="1" ht="12.75" customHeight="1">
      <c r="A50" s="43" t="s">
        <v>30</v>
      </c>
      <c r="B50" s="43"/>
      <c r="C50" s="43"/>
      <c r="D50" s="43"/>
      <c r="E50" s="43"/>
      <c r="F50" s="43"/>
      <c r="G50" s="10" t="s">
        <v>31</v>
      </c>
      <c r="H50" s="10" t="s">
        <v>32</v>
      </c>
      <c r="I50" s="11" t="s">
        <v>33</v>
      </c>
      <c r="J50" s="44" t="s">
        <v>34</v>
      </c>
      <c r="K50" s="44"/>
      <c r="L50" s="44"/>
      <c r="M50" s="44"/>
      <c r="N50" s="45" t="s">
        <v>35</v>
      </c>
      <c r="O50" s="45"/>
    </row>
    <row r="51" spans="1:15" s="1" customFormat="1" ht="13.5" customHeight="1">
      <c r="A51" s="46" t="s">
        <v>95</v>
      </c>
      <c r="B51" s="46"/>
      <c r="C51" s="46"/>
      <c r="D51" s="46"/>
      <c r="E51" s="46"/>
      <c r="F51" s="46"/>
      <c r="G51" s="12" t="s">
        <v>96</v>
      </c>
      <c r="H51" s="12" t="s">
        <v>38</v>
      </c>
      <c r="I51" s="21">
        <f>0</f>
        <v>0</v>
      </c>
      <c r="J51" s="47">
        <f>32920.02</f>
        <v>32920.02</v>
      </c>
      <c r="K51" s="47"/>
      <c r="L51" s="47"/>
      <c r="M51" s="47"/>
      <c r="N51" s="48" t="s">
        <v>38</v>
      </c>
      <c r="O51" s="48"/>
    </row>
    <row r="52" spans="1:15" s="1" customFormat="1" ht="13.5" customHeight="1">
      <c r="A52" s="38" t="s">
        <v>97</v>
      </c>
      <c r="B52" s="38"/>
      <c r="C52" s="38"/>
      <c r="D52" s="38"/>
      <c r="E52" s="38"/>
      <c r="F52" s="38"/>
      <c r="G52" s="22" t="s">
        <v>18</v>
      </c>
      <c r="H52" s="22" t="s">
        <v>18</v>
      </c>
      <c r="I52" s="23" t="s">
        <v>18</v>
      </c>
      <c r="J52" s="39" t="s">
        <v>18</v>
      </c>
      <c r="K52" s="39"/>
      <c r="L52" s="39"/>
      <c r="M52" s="39"/>
      <c r="N52" s="37" t="s">
        <v>18</v>
      </c>
      <c r="O52" s="37"/>
    </row>
    <row r="53" spans="1:15" s="1" customFormat="1" ht="13.5" customHeight="1">
      <c r="A53" s="40" t="s">
        <v>98</v>
      </c>
      <c r="B53" s="40"/>
      <c r="C53" s="40"/>
      <c r="D53" s="40"/>
      <c r="E53" s="40"/>
      <c r="F53" s="40"/>
      <c r="G53" s="24" t="s">
        <v>99</v>
      </c>
      <c r="H53" s="14" t="s">
        <v>38</v>
      </c>
      <c r="I53" s="25" t="s">
        <v>43</v>
      </c>
      <c r="J53" s="41" t="s">
        <v>43</v>
      </c>
      <c r="K53" s="41"/>
      <c r="L53" s="41"/>
      <c r="M53" s="41"/>
      <c r="N53" s="42" t="s">
        <v>43</v>
      </c>
      <c r="O53" s="42"/>
    </row>
    <row r="54" spans="1:15" s="1" customFormat="1" ht="13.5" customHeight="1">
      <c r="A54" s="32" t="s">
        <v>18</v>
      </c>
      <c r="B54" s="32"/>
      <c r="C54" s="32"/>
      <c r="D54" s="32"/>
      <c r="E54" s="32"/>
      <c r="F54" s="32"/>
      <c r="G54" s="17" t="s">
        <v>99</v>
      </c>
      <c r="H54" s="17" t="s">
        <v>18</v>
      </c>
      <c r="I54" s="26" t="s">
        <v>43</v>
      </c>
      <c r="J54" s="35" t="s">
        <v>43</v>
      </c>
      <c r="K54" s="35"/>
      <c r="L54" s="35"/>
      <c r="M54" s="35"/>
      <c r="N54" s="36" t="s">
        <v>43</v>
      </c>
      <c r="O54" s="36"/>
    </row>
    <row r="55" spans="1:15" s="1" customFormat="1" ht="13.5" customHeight="1">
      <c r="A55" s="32" t="s">
        <v>100</v>
      </c>
      <c r="B55" s="32"/>
      <c r="C55" s="32"/>
      <c r="D55" s="32"/>
      <c r="E55" s="32"/>
      <c r="F55" s="32"/>
      <c r="G55" s="22" t="s">
        <v>101</v>
      </c>
      <c r="H55" s="22" t="s">
        <v>38</v>
      </c>
      <c r="I55" s="23" t="s">
        <v>43</v>
      </c>
      <c r="J55" s="35" t="s">
        <v>43</v>
      </c>
      <c r="K55" s="35"/>
      <c r="L55" s="35"/>
      <c r="M55" s="35"/>
      <c r="N55" s="37" t="s">
        <v>43</v>
      </c>
      <c r="O55" s="37"/>
    </row>
    <row r="56" spans="1:15" s="1" customFormat="1" ht="13.5" customHeight="1">
      <c r="A56" s="32" t="s">
        <v>18</v>
      </c>
      <c r="B56" s="32"/>
      <c r="C56" s="32"/>
      <c r="D56" s="32"/>
      <c r="E56" s="32"/>
      <c r="F56" s="32"/>
      <c r="G56" s="17" t="s">
        <v>101</v>
      </c>
      <c r="H56" s="17" t="s">
        <v>18</v>
      </c>
      <c r="I56" s="26" t="s">
        <v>43</v>
      </c>
      <c r="J56" s="35" t="s">
        <v>43</v>
      </c>
      <c r="K56" s="35"/>
      <c r="L56" s="35"/>
      <c r="M56" s="35"/>
      <c r="N56" s="36" t="s">
        <v>43</v>
      </c>
      <c r="O56" s="36"/>
    </row>
    <row r="57" spans="1:15" s="1" customFormat="1" ht="13.5" customHeight="1">
      <c r="A57" s="32" t="s">
        <v>102</v>
      </c>
      <c r="B57" s="32"/>
      <c r="C57" s="32"/>
      <c r="D57" s="32"/>
      <c r="E57" s="32"/>
      <c r="F57" s="32"/>
      <c r="G57" s="17" t="s">
        <v>103</v>
      </c>
      <c r="H57" s="17" t="s">
        <v>104</v>
      </c>
      <c r="I57" s="27">
        <f>0</f>
        <v>0</v>
      </c>
      <c r="J57" s="33">
        <f>32920.02</f>
        <v>32920.02</v>
      </c>
      <c r="K57" s="33"/>
      <c r="L57" s="33"/>
      <c r="M57" s="33"/>
      <c r="N57" s="36" t="s">
        <v>43</v>
      </c>
      <c r="O57" s="36"/>
    </row>
    <row r="58" spans="1:15" s="1" customFormat="1" ht="13.5" customHeight="1">
      <c r="A58" s="32" t="s">
        <v>105</v>
      </c>
      <c r="B58" s="32"/>
      <c r="C58" s="32"/>
      <c r="D58" s="32"/>
      <c r="E58" s="32"/>
      <c r="F58" s="32"/>
      <c r="G58" s="17" t="s">
        <v>106</v>
      </c>
      <c r="H58" s="17" t="s">
        <v>107</v>
      </c>
      <c r="I58" s="27">
        <f>-6564601</f>
        <v>-6564601</v>
      </c>
      <c r="J58" s="33">
        <f>-594317</f>
        <v>-594317</v>
      </c>
      <c r="K58" s="33"/>
      <c r="L58" s="33"/>
      <c r="M58" s="33"/>
      <c r="N58" s="34" t="s">
        <v>38</v>
      </c>
      <c r="O58" s="34"/>
    </row>
    <row r="59" spans="1:15" s="1" customFormat="1" ht="13.5" customHeight="1">
      <c r="A59" s="32" t="s">
        <v>108</v>
      </c>
      <c r="B59" s="32"/>
      <c r="C59" s="32"/>
      <c r="D59" s="32"/>
      <c r="E59" s="32"/>
      <c r="F59" s="32"/>
      <c r="G59" s="17" t="s">
        <v>109</v>
      </c>
      <c r="H59" s="17" t="s">
        <v>110</v>
      </c>
      <c r="I59" s="27">
        <f>6564601</f>
        <v>6564601</v>
      </c>
      <c r="J59" s="33">
        <f>627237.02</f>
        <v>627237.02</v>
      </c>
      <c r="K59" s="33"/>
      <c r="L59" s="33"/>
      <c r="M59" s="33"/>
      <c r="N59" s="34" t="s">
        <v>38</v>
      </c>
      <c r="O59" s="34"/>
    </row>
    <row r="60" spans="1:15" s="1" customFormat="1" ht="13.5" customHeight="1">
      <c r="A60" s="28" t="s">
        <v>18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1" customFormat="1" ht="15.75" customHeight="1">
      <c r="A61" s="29" t="s">
        <v>18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s="1" customFormat="1" ht="13.5" customHeight="1">
      <c r="A62" s="30" t="s">
        <v>111</v>
      </c>
      <c r="B62" s="30"/>
      <c r="C62" s="30"/>
      <c r="D62" s="30"/>
      <c r="E62" s="30"/>
      <c r="F62" s="29" t="s">
        <v>18</v>
      </c>
      <c r="G62" s="29"/>
      <c r="H62" s="29"/>
      <c r="I62" s="29"/>
      <c r="J62" s="29"/>
      <c r="K62" s="29"/>
      <c r="L62" s="29"/>
      <c r="M62" s="29"/>
      <c r="N62" s="29"/>
      <c r="O62" s="29"/>
    </row>
    <row r="63" spans="1:15" s="1" customFormat="1" ht="13.5" customHeight="1">
      <c r="A63" s="31" t="s">
        <v>112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</sheetData>
  <sheetProtection/>
  <mergeCells count="163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O23"/>
    <mergeCell ref="A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F38"/>
    <mergeCell ref="J38:M38"/>
    <mergeCell ref="N38:O38"/>
    <mergeCell ref="A39:F39"/>
    <mergeCell ref="J39:M39"/>
    <mergeCell ref="N39:O39"/>
    <mergeCell ref="A40:F40"/>
    <mergeCell ref="J40:M40"/>
    <mergeCell ref="N40:O40"/>
    <mergeCell ref="A41:F41"/>
    <mergeCell ref="J41:M41"/>
    <mergeCell ref="N41:O41"/>
    <mergeCell ref="A42:F42"/>
    <mergeCell ref="J42:M42"/>
    <mergeCell ref="N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O47"/>
    <mergeCell ref="A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N59:O59"/>
    <mergeCell ref="A56:F56"/>
    <mergeCell ref="J56:M56"/>
    <mergeCell ref="N56:O56"/>
    <mergeCell ref="A57:F57"/>
    <mergeCell ref="J57:M57"/>
    <mergeCell ref="N57:O57"/>
    <mergeCell ref="A60:O60"/>
    <mergeCell ref="A61:O61"/>
    <mergeCell ref="A62:E62"/>
    <mergeCell ref="F62:O62"/>
    <mergeCell ref="A63:O63"/>
    <mergeCell ref="A58:F58"/>
    <mergeCell ref="J58:M58"/>
    <mergeCell ref="N58:O58"/>
    <mergeCell ref="A59:F59"/>
    <mergeCell ref="J59:M59"/>
  </mergeCells>
  <printOptions/>
  <pageMargins left="0.3937007874015748" right="0" top="0.3937007874015748" bottom="0" header="0.5" footer="0.5"/>
  <pageSetup fitToHeight="0" fitToWidth="1" horizontalDpi="600" verticalDpi="600" orientation="landscape" paperSize="9" scale="98" r:id="rId1"/>
  <headerFooter alignWithMargins="0">
    <oddFooter>&amp;CСтраница &amp;С из &amp;К</oddFooter>
  </headerFooter>
  <rowBreaks count="2" manualBreakCount="2">
    <brk id="23" max="255" man="1"/>
    <brk id="4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2021-04-15T11:26:10Z</cp:lastPrinted>
  <dcterms:created xsi:type="dcterms:W3CDTF">2021-04-02T08:14:25Z</dcterms:created>
  <dcterms:modified xsi:type="dcterms:W3CDTF">2021-04-15T11:26:12Z</dcterms:modified>
  <cp:category/>
  <cp:version/>
  <cp:contentType/>
  <cp:contentStatus/>
</cp:coreProperties>
</file>