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<sst xmlns="http://schemas.openxmlformats.org/spreadsheetml/2006/main" count="305" uniqueCount="136">
  <si>
    <t>ОТЧЕТ ОБ ИСПОЛНЕНИИ БЮДЖЕТА</t>
  </si>
  <si>
    <t>КОДЫ</t>
  </si>
  <si>
    <t xml:space="preserve">Форма по ОКУД </t>
  </si>
  <si>
    <t>0503117</t>
  </si>
  <si>
    <t>на 1 июля 2018 г.</t>
  </si>
  <si>
    <t xml:space="preserve">Дата </t>
  </si>
  <si>
    <t>Наименование финансового органа</t>
  </si>
  <si>
    <t>Администрация Толстой-Юртовского сельского поселения Грозненского муниципального района Чеченской Республики</t>
  </si>
  <si>
    <t xml:space="preserve">по ОКПО </t>
  </si>
  <si>
    <t xml:space="preserve">Глава по БК </t>
  </si>
  <si>
    <t>45270292</t>
  </si>
  <si>
    <t>571</t>
  </si>
  <si>
    <t>Наименование публично-правового образования</t>
  </si>
  <si>
    <t>бюджет Толстой-Юртовского сельского поселения</t>
  </si>
  <si>
    <t xml:space="preserve">по ОКТМО </t>
  </si>
  <si>
    <t>96207855001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</si>
  <si>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</si>
  <si>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</si>
  <si>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</si>
  <si>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</si>
  <si>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</si>
  <si>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</si>
  <si>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</si>
  <si>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</si>
  <si>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</si>
  <si>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</si>
  <si>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</si>
  <si>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</si>
  <si>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</si>
  <si>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</si>
  <si>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</si>
  <si>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</si>
  <si>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</si>
  <si>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</si>
  <si>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</si>
  <si>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</si>
  <si>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</si>
  <si>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</si>
  <si>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</si>
  <si>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</si>
  <si>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</si>
  <si>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</si>
  <si>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</si>
  <si>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</si>
  <si>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Налог, взимаемый с налогоплательщиков, выбравших в качестве объекта налогообложения доходы</t>
  </si>
  <si>
    <t>182 10501011 01 0000 110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</si>
  <si>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</si>
  <si>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</si>
  <si>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</si>
  <si>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</si>
  <si>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</si>
  <si>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</si>
  <si>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</si>
  <si>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</si>
  <si>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</si>
  <si>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</si>
  <si>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</si>
  <si>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</si>
  <si>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</si>
  <si>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</si>
  <si>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</si>
  <si>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</si>
  <si>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Дотации бюджетам сельских поселений на выравнивание бюджетной обеспеченности</t>
  </si>
  <si>
    <t>571 20215001 10 0000 151</t>
  </si>
  <si>
    <t>Дотации бюджетам сельских поселений на поддержку мер по обеспечению сбалансированности бюджетов</t>
  </si>
  <si>
    <t>571 20215002 10 0000 151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</si>
  <si>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</si>
  <si>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571 20235118 10 0000 151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</si>
  <si>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</si>
  <si>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</si>
  <si>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</si>
  <si>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</si>
  <si>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</si>
  <si>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</si>
  <si>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</si>
  <si>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571 0104 0020004000 121</t>
  </si>
  <si>
    <t>211</t>
  </si>
  <si>
    <t>Транспортные услуги</t>
  </si>
  <si>
    <t>571 0104 0020004000 122</t>
  </si>
  <si>
    <t>222</t>
  </si>
  <si>
    <t>Начисления на выплаты по оплате труда</t>
  </si>
  <si>
    <t>571 0104 0020004000 129</t>
  </si>
  <si>
    <t>213</t>
  </si>
  <si>
    <t>Услуги связи</t>
  </si>
  <si>
    <t>571 0104 0020004000 242</t>
  </si>
  <si>
    <t>221</t>
  </si>
  <si>
    <t>Прочие работы, услуги</t>
  </si>
  <si>
    <t>226</t>
  </si>
  <si>
    <t>Коммунальные услуги</t>
  </si>
  <si>
    <t>571 0104 0020004000 244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</si>
  <si>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</si>
  <si>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</si>
  <si>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</si>
  <si>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</si>
  <si>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</si>
  <si>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</si>
  <si>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</si>
  <si>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</si>
  <si>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</si>
  <si>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</si>
  <si>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</si>
  <si>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571 0104 0020004000 851</t>
  </si>
  <si>
    <t>571 0104 0020004000 852</t>
  </si>
  <si>
    <t>571 0104 0020004000 853</t>
  </si>
  <si>
    <t>571 0111 0700005020 870</t>
  </si>
  <si>
    <t>571 0113 3400003000 244</t>
  </si>
  <si>
    <t>571 0203 0010036000 121</t>
  </si>
  <si>
    <t>571 0203 0010036000 122</t>
  </si>
  <si>
    <t>571 0203 0010036000 129</t>
  </si>
  <si>
    <t>571 0203 0010036000 242</t>
  </si>
  <si>
    <t>571 0203 0010036000 244</t>
  </si>
  <si>
    <t>571 0309 2180002000 870</t>
  </si>
  <si>
    <t>571 0503 6000001000 244</t>
  </si>
  <si>
    <t>571 0503 6000005000 244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</si>
  <si>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</si>
  <si>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</si>
  <si>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</si>
  <si>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</si>
  <si>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</si>
  <si>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</si>
  <si>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</si>
  <si>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</si>
  <si>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</si>
  <si>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</si>
  <si>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</si>
  <si>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</si>
  <si>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</si>
  <si>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</si>
  <si>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</si>
  <si>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</si>
  <si>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571 01050201 10 0000 510</t>
  </si>
  <si>
    <t xml:space="preserve">     уменьшение остатков средств</t>
  </si>
  <si>
    <t>720</t>
  </si>
  <si>
    <t>571 01050201 10 0000 610</t>
  </si>
  <si>
    <t xml:space="preserve">   2 июля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</si>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</sst>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PageLayoutView="0" workbookViewId="0" topLeftCell="A1">
      <selection activeCell="O46" sqref="O46:S46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43282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18</v>
      </c>
    </row>
    <row r="8" spans="1:21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21</v>
      </c>
      <c r="Q8" s="4"/>
      <c r="R8" s="4"/>
      <c r="S8" s="4"/>
      <c r="T8" s="4"/>
      <c r="U8" s="11" t="s">
        <v>22</v>
      </c>
    </row>
    <row r="9" spans="1:21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 t="s">
        <v>25</v>
      </c>
      <c r="I10" s="13"/>
      <c r="J10" s="13" t="s">
        <v>26</v>
      </c>
      <c r="K10" s="13"/>
      <c r="L10" s="14" t="s">
        <v>27</v>
      </c>
      <c r="M10" s="14"/>
      <c r="N10" s="14" t="s">
        <v>28</v>
      </c>
      <c r="O10" s="14"/>
      <c r="P10" s="14"/>
      <c r="Q10" s="14"/>
      <c r="R10" s="14"/>
      <c r="S10" s="15" t="s">
        <v>29</v>
      </c>
      <c r="T10" s="15"/>
      <c r="U10" s="15"/>
    </row>
    <row r="11" spans="1:21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 t="s">
        <v>31</v>
      </c>
      <c r="I11" s="16"/>
      <c r="J11" s="16" t="s">
        <v>32</v>
      </c>
      <c r="K11" s="16"/>
      <c r="L11" s="17" t="s">
        <v>33</v>
      </c>
      <c r="M11" s="17"/>
      <c r="N11" s="17" t="s">
        <v>34</v>
      </c>
      <c r="O11" s="17"/>
      <c r="P11" s="17"/>
      <c r="Q11" s="17"/>
      <c r="R11" s="17"/>
      <c r="S11" s="18" t="s">
        <v>35</v>
      </c>
      <c r="T11" s="18"/>
      <c r="U11" s="18"/>
    </row>
    <row r="12" spans="1:21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20" t="s">
        <v>37</v>
      </c>
      <c r="I12" s="20"/>
      <c r="J12" s="20" t="s">
        <v>38</v>
      </c>
      <c r="K12" s="20"/>
      <c r="L12" s="21">
        <f>6003746.14</f>
        <v>6003746.14</v>
      </c>
      <c r="M12" s="21"/>
      <c r="N12" s="21">
        <f>2538527.3</f>
        <v>2538527.3</v>
      </c>
      <c r="O12" s="21"/>
      <c r="P12" s="21"/>
      <c r="Q12" s="21"/>
      <c r="R12" s="21"/>
      <c r="S12" s="22">
        <f>3465218.84</f>
        <v>3465218.84</v>
      </c>
      <c r="T12" s="22"/>
      <c r="U12" s="22"/>
    </row>
    <row r="13" spans="1:21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4" t="s">
        <v>37</v>
      </c>
      <c r="I13" s="24"/>
      <c r="J13" s="24" t="s">
        <v>40</v>
      </c>
      <c r="K13" s="24"/>
      <c r="L13" s="25">
        <f>760000</f>
        <v>760000</v>
      </c>
      <c r="M13" s="25"/>
      <c r="N13" s="25">
        <f>401050.58</f>
        <v>401050.58</v>
      </c>
      <c r="O13" s="25"/>
      <c r="P13" s="25"/>
      <c r="Q13" s="25"/>
      <c r="R13" s="25"/>
      <c r="S13" s="26">
        <f>358949.42</f>
        <v>358949.42</v>
      </c>
      <c r="T13" s="26"/>
      <c r="U13" s="26"/>
    </row>
    <row r="14" spans="1:21" s="1" customFormat="1" ht="66" customHeight="1">
      <c r="A14" s="23" t="s">
        <v>41</v>
      </c>
      <c r="B14" s="23"/>
      <c r="C14" s="23"/>
      <c r="D14" s="23"/>
      <c r="E14" s="23"/>
      <c r="F14" s="23"/>
      <c r="G14" s="23"/>
      <c r="H14" s="24" t="s">
        <v>37</v>
      </c>
      <c r="I14" s="24"/>
      <c r="J14" s="24" t="s">
        <v>42</v>
      </c>
      <c r="K14" s="24"/>
      <c r="L14" s="27" t="s">
        <v>43</v>
      </c>
      <c r="M14" s="27"/>
      <c r="N14" s="25">
        <f>-149.74</f>
        <v>-149.74</v>
      </c>
      <c r="O14" s="25"/>
      <c r="P14" s="25"/>
      <c r="Q14" s="25"/>
      <c r="R14" s="25"/>
      <c r="S14" s="28" t="s">
        <v>43</v>
      </c>
      <c r="T14" s="28"/>
      <c r="U14" s="28"/>
    </row>
    <row r="15" spans="1:21" s="1" customFormat="1" ht="24" customHeight="1">
      <c r="A15" s="23" t="s">
        <v>44</v>
      </c>
      <c r="B15" s="23"/>
      <c r="C15" s="23"/>
      <c r="D15" s="23"/>
      <c r="E15" s="23"/>
      <c r="F15" s="23"/>
      <c r="G15" s="23"/>
      <c r="H15" s="24" t="s">
        <v>37</v>
      </c>
      <c r="I15" s="24"/>
      <c r="J15" s="24" t="s">
        <v>45</v>
      </c>
      <c r="K15" s="24"/>
      <c r="L15" s="25">
        <f>70000</f>
        <v>70000</v>
      </c>
      <c r="M15" s="25"/>
      <c r="N15" s="25">
        <f>44051.96</f>
        <v>44051.96</v>
      </c>
      <c r="O15" s="25"/>
      <c r="P15" s="25"/>
      <c r="Q15" s="25"/>
      <c r="R15" s="25"/>
      <c r="S15" s="26">
        <f>25948.04</f>
        <v>25948.04</v>
      </c>
      <c r="T15" s="26"/>
      <c r="U15" s="26"/>
    </row>
    <row r="16" spans="1:21" s="1" customFormat="1" ht="33.75" customHeight="1">
      <c r="A16" s="23" t="s">
        <v>46</v>
      </c>
      <c r="B16" s="23"/>
      <c r="C16" s="23"/>
      <c r="D16" s="23"/>
      <c r="E16" s="23"/>
      <c r="F16" s="23"/>
      <c r="G16" s="23"/>
      <c r="H16" s="24" t="s">
        <v>37</v>
      </c>
      <c r="I16" s="24"/>
      <c r="J16" s="24" t="s">
        <v>47</v>
      </c>
      <c r="K16" s="24"/>
      <c r="L16" s="25">
        <f>3000</f>
        <v>3000</v>
      </c>
      <c r="M16" s="25"/>
      <c r="N16" s="27" t="s">
        <v>43</v>
      </c>
      <c r="O16" s="27"/>
      <c r="P16" s="27"/>
      <c r="Q16" s="27"/>
      <c r="R16" s="27"/>
      <c r="S16" s="26">
        <f>3000</f>
        <v>3000</v>
      </c>
      <c r="T16" s="26"/>
      <c r="U16" s="26"/>
    </row>
    <row r="17" spans="1:21" s="1" customFormat="1" ht="33.75" customHeight="1">
      <c r="A17" s="23" t="s">
        <v>48</v>
      </c>
      <c r="B17" s="23"/>
      <c r="C17" s="23"/>
      <c r="D17" s="23"/>
      <c r="E17" s="23"/>
      <c r="F17" s="23"/>
      <c r="G17" s="23"/>
      <c r="H17" s="24" t="s">
        <v>37</v>
      </c>
      <c r="I17" s="24"/>
      <c r="J17" s="24" t="s">
        <v>49</v>
      </c>
      <c r="K17" s="24"/>
      <c r="L17" s="25">
        <f>132800</f>
        <v>132800</v>
      </c>
      <c r="M17" s="25"/>
      <c r="N17" s="25">
        <f>276168.08</f>
        <v>276168.08</v>
      </c>
      <c r="O17" s="25"/>
      <c r="P17" s="25"/>
      <c r="Q17" s="25"/>
      <c r="R17" s="25"/>
      <c r="S17" s="28" t="s">
        <v>43</v>
      </c>
      <c r="T17" s="28"/>
      <c r="U17" s="28"/>
    </row>
    <row r="18" spans="1:21" s="1" customFormat="1" ht="33.75" customHeight="1">
      <c r="A18" s="23" t="s">
        <v>50</v>
      </c>
      <c r="B18" s="23"/>
      <c r="C18" s="23"/>
      <c r="D18" s="23"/>
      <c r="E18" s="23"/>
      <c r="F18" s="23"/>
      <c r="G18" s="23"/>
      <c r="H18" s="24" t="s">
        <v>37</v>
      </c>
      <c r="I18" s="24"/>
      <c r="J18" s="24" t="s">
        <v>51</v>
      </c>
      <c r="K18" s="24"/>
      <c r="L18" s="25">
        <f>20</f>
        <v>20</v>
      </c>
      <c r="M18" s="25"/>
      <c r="N18" s="27" t="s">
        <v>43</v>
      </c>
      <c r="O18" s="27"/>
      <c r="P18" s="27"/>
      <c r="Q18" s="27"/>
      <c r="R18" s="27"/>
      <c r="S18" s="26">
        <f>20</f>
        <v>20</v>
      </c>
      <c r="T18" s="26"/>
      <c r="U18" s="26"/>
    </row>
    <row r="19" spans="1:21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4" t="s">
        <v>37</v>
      </c>
      <c r="I19" s="24"/>
      <c r="J19" s="24" t="s">
        <v>53</v>
      </c>
      <c r="K19" s="24"/>
      <c r="L19" s="25">
        <f>45000</f>
        <v>45000</v>
      </c>
      <c r="M19" s="25"/>
      <c r="N19" s="25">
        <f>-227607</f>
        <v>-227607</v>
      </c>
      <c r="O19" s="25"/>
      <c r="P19" s="25"/>
      <c r="Q19" s="25"/>
      <c r="R19" s="25"/>
      <c r="S19" s="26">
        <f>272607</f>
        <v>272607</v>
      </c>
      <c r="T19" s="26"/>
      <c r="U19" s="26"/>
    </row>
    <row r="20" spans="1:21" s="1" customFormat="1" ht="13.5" customHeight="1">
      <c r="A20" s="23" t="s">
        <v>54</v>
      </c>
      <c r="B20" s="23"/>
      <c r="C20" s="23"/>
      <c r="D20" s="23"/>
      <c r="E20" s="23"/>
      <c r="F20" s="23"/>
      <c r="G20" s="23"/>
      <c r="H20" s="24" t="s">
        <v>37</v>
      </c>
      <c r="I20" s="24"/>
      <c r="J20" s="24" t="s">
        <v>55</v>
      </c>
      <c r="K20" s="24"/>
      <c r="L20" s="25">
        <f>8000</f>
        <v>8000</v>
      </c>
      <c r="M20" s="25"/>
      <c r="N20" s="25">
        <f>8647.33</f>
        <v>8647.33</v>
      </c>
      <c r="O20" s="25"/>
      <c r="P20" s="25"/>
      <c r="Q20" s="25"/>
      <c r="R20" s="25"/>
      <c r="S20" s="28" t="s">
        <v>43</v>
      </c>
      <c r="T20" s="28"/>
      <c r="U20" s="28"/>
    </row>
    <row r="21" spans="1:21" s="1" customFormat="1" ht="24" customHeight="1">
      <c r="A21" s="23" t="s">
        <v>56</v>
      </c>
      <c r="B21" s="23"/>
      <c r="C21" s="23"/>
      <c r="D21" s="23"/>
      <c r="E21" s="23"/>
      <c r="F21" s="23"/>
      <c r="G21" s="23"/>
      <c r="H21" s="24" t="s">
        <v>37</v>
      </c>
      <c r="I21" s="24"/>
      <c r="J21" s="24" t="s">
        <v>57</v>
      </c>
      <c r="K21" s="24"/>
      <c r="L21" s="25">
        <f>150000</f>
        <v>150000</v>
      </c>
      <c r="M21" s="25"/>
      <c r="N21" s="25">
        <f>14327.47</f>
        <v>14327.47</v>
      </c>
      <c r="O21" s="25"/>
      <c r="P21" s="25"/>
      <c r="Q21" s="25"/>
      <c r="R21" s="25"/>
      <c r="S21" s="26">
        <f>135672.53</f>
        <v>135672.53</v>
      </c>
      <c r="T21" s="26"/>
      <c r="U21" s="26"/>
    </row>
    <row r="22" spans="1:21" s="1" customFormat="1" ht="24" customHeight="1">
      <c r="A22" s="23" t="s">
        <v>58</v>
      </c>
      <c r="B22" s="23"/>
      <c r="C22" s="23"/>
      <c r="D22" s="23"/>
      <c r="E22" s="23"/>
      <c r="F22" s="23"/>
      <c r="G22" s="23"/>
      <c r="H22" s="24" t="s">
        <v>37</v>
      </c>
      <c r="I22" s="24"/>
      <c r="J22" s="24" t="s">
        <v>59</v>
      </c>
      <c r="K22" s="24"/>
      <c r="L22" s="25">
        <f>55000</f>
        <v>55000</v>
      </c>
      <c r="M22" s="25"/>
      <c r="N22" s="25">
        <f>164936.4</f>
        <v>164936.4</v>
      </c>
      <c r="O22" s="25"/>
      <c r="P22" s="25"/>
      <c r="Q22" s="25"/>
      <c r="R22" s="25"/>
      <c r="S22" s="28" t="s">
        <v>43</v>
      </c>
      <c r="T22" s="28"/>
      <c r="U22" s="28"/>
    </row>
    <row r="23" spans="1:21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4" t="s">
        <v>37</v>
      </c>
      <c r="I23" s="24"/>
      <c r="J23" s="24" t="s">
        <v>61</v>
      </c>
      <c r="K23" s="24"/>
      <c r="L23" s="25">
        <f>153000</f>
        <v>153000</v>
      </c>
      <c r="M23" s="25"/>
      <c r="N23" s="25">
        <f>83244.22</f>
        <v>83244.22</v>
      </c>
      <c r="O23" s="25"/>
      <c r="P23" s="25"/>
      <c r="Q23" s="25"/>
      <c r="R23" s="25"/>
      <c r="S23" s="26">
        <f>69755.78</f>
        <v>69755.78</v>
      </c>
      <c r="T23" s="26"/>
      <c r="U23" s="26"/>
    </row>
    <row r="24" spans="1:21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4" t="s">
        <v>37</v>
      </c>
      <c r="I24" s="24"/>
      <c r="J24" s="24" t="s">
        <v>63</v>
      </c>
      <c r="K24" s="24"/>
      <c r="L24" s="25">
        <f>4135748</f>
        <v>4135748</v>
      </c>
      <c r="M24" s="25"/>
      <c r="N24" s="25">
        <f>1621200</f>
        <v>1621200</v>
      </c>
      <c r="O24" s="25"/>
      <c r="P24" s="25"/>
      <c r="Q24" s="25"/>
      <c r="R24" s="25"/>
      <c r="S24" s="26">
        <f>2514548</f>
        <v>2514548</v>
      </c>
      <c r="T24" s="26"/>
      <c r="U24" s="26"/>
    </row>
    <row r="25" spans="1:21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4" t="s">
        <v>37</v>
      </c>
      <c r="I25" s="24"/>
      <c r="J25" s="24" t="s">
        <v>65</v>
      </c>
      <c r="K25" s="24"/>
      <c r="L25" s="25">
        <f>192185.14</f>
        <v>192185.14</v>
      </c>
      <c r="M25" s="25"/>
      <c r="N25" s="27" t="s">
        <v>43</v>
      </c>
      <c r="O25" s="27"/>
      <c r="P25" s="27"/>
      <c r="Q25" s="27"/>
      <c r="R25" s="27"/>
      <c r="S25" s="26">
        <f>192185.14</f>
        <v>192185.14</v>
      </c>
      <c r="T25" s="26"/>
      <c r="U25" s="26"/>
    </row>
    <row r="26" spans="1:21" s="1" customFormat="1" ht="24" customHeight="1">
      <c r="A26" s="23" t="s">
        <v>66</v>
      </c>
      <c r="B26" s="23"/>
      <c r="C26" s="23"/>
      <c r="D26" s="23"/>
      <c r="E26" s="23"/>
      <c r="F26" s="23"/>
      <c r="G26" s="23"/>
      <c r="H26" s="24" t="s">
        <v>37</v>
      </c>
      <c r="I26" s="24"/>
      <c r="J26" s="24" t="s">
        <v>67</v>
      </c>
      <c r="K26" s="24"/>
      <c r="L26" s="25">
        <f>298993</f>
        <v>298993</v>
      </c>
      <c r="M26" s="25"/>
      <c r="N26" s="25">
        <f>152658</f>
        <v>152658</v>
      </c>
      <c r="O26" s="25"/>
      <c r="P26" s="25"/>
      <c r="Q26" s="25"/>
      <c r="R26" s="25"/>
      <c r="S26" s="26">
        <f>146335</f>
        <v>146335</v>
      </c>
      <c r="T26" s="26"/>
      <c r="U26" s="26"/>
    </row>
    <row r="27" spans="1:21" s="1" customFormat="1" ht="13.5" customHeight="1">
      <c r="A27" s="29" t="s">
        <v>18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s="1" customFormat="1" ht="13.5" customHeight="1">
      <c r="A28" s="12" t="s">
        <v>68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s="1" customFormat="1" ht="34.5" customHeight="1">
      <c r="A29" s="13" t="s">
        <v>24</v>
      </c>
      <c r="B29" s="13"/>
      <c r="C29" s="13"/>
      <c r="D29" s="13"/>
      <c r="E29" s="13"/>
      <c r="F29" s="13"/>
      <c r="G29" s="13" t="s">
        <v>25</v>
      </c>
      <c r="H29" s="13"/>
      <c r="I29" s="13" t="s">
        <v>69</v>
      </c>
      <c r="J29" s="13"/>
      <c r="K29" s="14" t="s">
        <v>70</v>
      </c>
      <c r="L29" s="14"/>
      <c r="M29" s="14" t="s">
        <v>27</v>
      </c>
      <c r="N29" s="14"/>
      <c r="O29" s="14" t="s">
        <v>28</v>
      </c>
      <c r="P29" s="14"/>
      <c r="Q29" s="14"/>
      <c r="R29" s="14"/>
      <c r="S29" s="14"/>
      <c r="T29" s="15" t="s">
        <v>29</v>
      </c>
      <c r="U29" s="15"/>
    </row>
    <row r="30" spans="1:21" s="1" customFormat="1" ht="13.5" customHeight="1">
      <c r="A30" s="16" t="s">
        <v>30</v>
      </c>
      <c r="B30" s="16"/>
      <c r="C30" s="16"/>
      <c r="D30" s="16"/>
      <c r="E30" s="16"/>
      <c r="F30" s="16"/>
      <c r="G30" s="16" t="s">
        <v>31</v>
      </c>
      <c r="H30" s="16"/>
      <c r="I30" s="16" t="s">
        <v>32</v>
      </c>
      <c r="J30" s="16"/>
      <c r="K30" s="17" t="s">
        <v>33</v>
      </c>
      <c r="L30" s="17"/>
      <c r="M30" s="17" t="s">
        <v>34</v>
      </c>
      <c r="N30" s="17"/>
      <c r="O30" s="17" t="s">
        <v>35</v>
      </c>
      <c r="P30" s="17"/>
      <c r="Q30" s="17"/>
      <c r="R30" s="17"/>
      <c r="S30" s="17"/>
      <c r="T30" s="18" t="s">
        <v>71</v>
      </c>
      <c r="U30" s="18"/>
    </row>
    <row r="31" spans="1:21" s="1" customFormat="1" ht="13.5" customHeight="1">
      <c r="A31" s="19" t="s">
        <v>72</v>
      </c>
      <c r="B31" s="19"/>
      <c r="C31" s="19"/>
      <c r="D31" s="19"/>
      <c r="E31" s="19"/>
      <c r="F31" s="19"/>
      <c r="G31" s="20" t="s">
        <v>73</v>
      </c>
      <c r="H31" s="20"/>
      <c r="I31" s="20" t="s">
        <v>38</v>
      </c>
      <c r="J31" s="20"/>
      <c r="K31" s="30" t="s">
        <v>38</v>
      </c>
      <c r="L31" s="30"/>
      <c r="M31" s="21">
        <f>6575746.14</f>
        <v>6575746.14</v>
      </c>
      <c r="N31" s="21"/>
      <c r="O31" s="21">
        <f>2935042.01</f>
        <v>2935042.01</v>
      </c>
      <c r="P31" s="21"/>
      <c r="Q31" s="21"/>
      <c r="R31" s="21"/>
      <c r="S31" s="21"/>
      <c r="T31" s="22">
        <f>3640704.13</f>
        <v>3640704.13</v>
      </c>
      <c r="U31" s="22"/>
    </row>
    <row r="32" spans="1:21" s="1" customFormat="1" ht="13.5" customHeight="1">
      <c r="A32" s="31" t="s">
        <v>74</v>
      </c>
      <c r="B32" s="31"/>
      <c r="C32" s="31"/>
      <c r="D32" s="31"/>
      <c r="E32" s="31"/>
      <c r="F32" s="31"/>
      <c r="G32" s="32" t="s">
        <v>73</v>
      </c>
      <c r="H32" s="32"/>
      <c r="I32" s="32" t="s">
        <v>75</v>
      </c>
      <c r="J32" s="32"/>
      <c r="K32" s="33" t="s">
        <v>76</v>
      </c>
      <c r="L32" s="33"/>
      <c r="M32" s="34">
        <f>2793163</f>
        <v>2793163</v>
      </c>
      <c r="N32" s="34"/>
      <c r="O32" s="34">
        <f>1395393.58</f>
        <v>1395393.58</v>
      </c>
      <c r="P32" s="34"/>
      <c r="Q32" s="34"/>
      <c r="R32" s="34"/>
      <c r="S32" s="34"/>
      <c r="T32" s="35">
        <f>1397769.42</f>
        <v>1397769.42</v>
      </c>
      <c r="U32" s="35"/>
    </row>
    <row r="33" spans="1:21" s="1" customFormat="1" ht="13.5" customHeight="1">
      <c r="A33" s="31" t="s">
        <v>77</v>
      </c>
      <c r="B33" s="31"/>
      <c r="C33" s="31"/>
      <c r="D33" s="31"/>
      <c r="E33" s="31"/>
      <c r="F33" s="31"/>
      <c r="G33" s="32" t="s">
        <v>73</v>
      </c>
      <c r="H33" s="32"/>
      <c r="I33" s="32" t="s">
        <v>78</v>
      </c>
      <c r="J33" s="32"/>
      <c r="K33" s="33" t="s">
        <v>79</v>
      </c>
      <c r="L33" s="33"/>
      <c r="M33" s="34">
        <f>5000</f>
        <v>5000</v>
      </c>
      <c r="N33" s="34"/>
      <c r="O33" s="36" t="s">
        <v>43</v>
      </c>
      <c r="P33" s="36"/>
      <c r="Q33" s="36"/>
      <c r="R33" s="36"/>
      <c r="S33" s="36"/>
      <c r="T33" s="35">
        <f>5000</f>
        <v>5000</v>
      </c>
      <c r="U33" s="35"/>
    </row>
    <row r="34" spans="1:21" s="1" customFormat="1" ht="13.5" customHeight="1">
      <c r="A34" s="31" t="s">
        <v>80</v>
      </c>
      <c r="B34" s="31"/>
      <c r="C34" s="31"/>
      <c r="D34" s="31"/>
      <c r="E34" s="31"/>
      <c r="F34" s="31"/>
      <c r="G34" s="32" t="s">
        <v>73</v>
      </c>
      <c r="H34" s="32"/>
      <c r="I34" s="32" t="s">
        <v>81</v>
      </c>
      <c r="J34" s="32"/>
      <c r="K34" s="33" t="s">
        <v>82</v>
      </c>
      <c r="L34" s="33"/>
      <c r="M34" s="34">
        <f>843535</f>
        <v>843535</v>
      </c>
      <c r="N34" s="34"/>
      <c r="O34" s="34">
        <f>397055.09</f>
        <v>397055.09</v>
      </c>
      <c r="P34" s="34"/>
      <c r="Q34" s="34"/>
      <c r="R34" s="34"/>
      <c r="S34" s="34"/>
      <c r="T34" s="35">
        <f>446479.91</f>
        <v>446479.91</v>
      </c>
      <c r="U34" s="35"/>
    </row>
    <row r="35" spans="1:21" s="1" customFormat="1" ht="13.5" customHeight="1">
      <c r="A35" s="31" t="s">
        <v>83</v>
      </c>
      <c r="B35" s="31"/>
      <c r="C35" s="31"/>
      <c r="D35" s="31"/>
      <c r="E35" s="31"/>
      <c r="F35" s="31"/>
      <c r="G35" s="32" t="s">
        <v>73</v>
      </c>
      <c r="H35" s="32"/>
      <c r="I35" s="32" t="s">
        <v>84</v>
      </c>
      <c r="J35" s="32"/>
      <c r="K35" s="33" t="s">
        <v>85</v>
      </c>
      <c r="L35" s="33"/>
      <c r="M35" s="34">
        <f>5000</f>
        <v>5000</v>
      </c>
      <c r="N35" s="34"/>
      <c r="O35" s="36" t="s">
        <v>43</v>
      </c>
      <c r="P35" s="36"/>
      <c r="Q35" s="36"/>
      <c r="R35" s="36"/>
      <c r="S35" s="36"/>
      <c r="T35" s="35">
        <f>5000</f>
        <v>5000</v>
      </c>
      <c r="U35" s="35"/>
    </row>
    <row r="36" spans="1:21" s="1" customFormat="1" ht="13.5" customHeight="1">
      <c r="A36" s="31" t="s">
        <v>86</v>
      </c>
      <c r="B36" s="31"/>
      <c r="C36" s="31"/>
      <c r="D36" s="31"/>
      <c r="E36" s="31"/>
      <c r="F36" s="31"/>
      <c r="G36" s="32" t="s">
        <v>73</v>
      </c>
      <c r="H36" s="32"/>
      <c r="I36" s="32" t="s">
        <v>84</v>
      </c>
      <c r="J36" s="32"/>
      <c r="K36" s="33" t="s">
        <v>87</v>
      </c>
      <c r="L36" s="33"/>
      <c r="M36" s="34">
        <f>16000</f>
        <v>16000</v>
      </c>
      <c r="N36" s="34"/>
      <c r="O36" s="36" t="s">
        <v>43</v>
      </c>
      <c r="P36" s="36"/>
      <c r="Q36" s="36"/>
      <c r="R36" s="36"/>
      <c r="S36" s="36"/>
      <c r="T36" s="35">
        <f>16000</f>
        <v>16000</v>
      </c>
      <c r="U36" s="35"/>
    </row>
    <row r="37" spans="1:21" s="1" customFormat="1" ht="13.5" customHeight="1">
      <c r="A37" s="31" t="s">
        <v>88</v>
      </c>
      <c r="B37" s="31"/>
      <c r="C37" s="31"/>
      <c r="D37" s="31"/>
      <c r="E37" s="31"/>
      <c r="F37" s="31"/>
      <c r="G37" s="32" t="s">
        <v>73</v>
      </c>
      <c r="H37" s="32"/>
      <c r="I37" s="32" t="s">
        <v>89</v>
      </c>
      <c r="J37" s="32"/>
      <c r="K37" s="33" t="s">
        <v>90</v>
      </c>
      <c r="L37" s="33"/>
      <c r="M37" s="34">
        <f>165000</f>
        <v>165000</v>
      </c>
      <c r="N37" s="34"/>
      <c r="O37" s="34">
        <f>42163.51</f>
        <v>42163.51</v>
      </c>
      <c r="P37" s="34"/>
      <c r="Q37" s="34"/>
      <c r="R37" s="34"/>
      <c r="S37" s="34"/>
      <c r="T37" s="35">
        <f>122836.49</f>
        <v>122836.49</v>
      </c>
      <c r="U37" s="35"/>
    </row>
    <row r="38" spans="1:21" s="1" customFormat="1" ht="13.5" customHeight="1">
      <c r="A38" s="31" t="s">
        <v>91</v>
      </c>
      <c r="B38" s="31"/>
      <c r="C38" s="31"/>
      <c r="D38" s="31"/>
      <c r="E38" s="31"/>
      <c r="F38" s="31"/>
      <c r="G38" s="32" t="s">
        <v>73</v>
      </c>
      <c r="H38" s="32"/>
      <c r="I38" s="32" t="s">
        <v>89</v>
      </c>
      <c r="J38" s="32"/>
      <c r="K38" s="33" t="s">
        <v>92</v>
      </c>
      <c r="L38" s="33"/>
      <c r="M38" s="34">
        <f>69000</f>
        <v>69000</v>
      </c>
      <c r="N38" s="34"/>
      <c r="O38" s="34">
        <f>32890</f>
        <v>32890</v>
      </c>
      <c r="P38" s="34"/>
      <c r="Q38" s="34"/>
      <c r="R38" s="34"/>
      <c r="S38" s="34"/>
      <c r="T38" s="35">
        <f>36110</f>
        <v>36110</v>
      </c>
      <c r="U38" s="35"/>
    </row>
    <row r="39" spans="1:21" s="1" customFormat="1" ht="13.5" customHeight="1">
      <c r="A39" s="31" t="s">
        <v>93</v>
      </c>
      <c r="B39" s="31"/>
      <c r="C39" s="31"/>
      <c r="D39" s="31"/>
      <c r="E39" s="31"/>
      <c r="F39" s="31"/>
      <c r="G39" s="32" t="s">
        <v>73</v>
      </c>
      <c r="H39" s="32"/>
      <c r="I39" s="32" t="s">
        <v>89</v>
      </c>
      <c r="J39" s="32"/>
      <c r="K39" s="33" t="s">
        <v>94</v>
      </c>
      <c r="L39" s="33"/>
      <c r="M39" s="34">
        <f>10000</f>
        <v>10000</v>
      </c>
      <c r="N39" s="34"/>
      <c r="O39" s="36" t="s">
        <v>43</v>
      </c>
      <c r="P39" s="36"/>
      <c r="Q39" s="36"/>
      <c r="R39" s="36"/>
      <c r="S39" s="36"/>
      <c r="T39" s="35">
        <f>10000</f>
        <v>10000</v>
      </c>
      <c r="U39" s="35"/>
    </row>
    <row r="40" spans="1:21" s="1" customFormat="1" ht="13.5" customHeight="1">
      <c r="A40" s="31" t="s">
        <v>86</v>
      </c>
      <c r="B40" s="31"/>
      <c r="C40" s="31"/>
      <c r="D40" s="31"/>
      <c r="E40" s="31"/>
      <c r="F40" s="31"/>
      <c r="G40" s="32" t="s">
        <v>73</v>
      </c>
      <c r="H40" s="32"/>
      <c r="I40" s="32" t="s">
        <v>89</v>
      </c>
      <c r="J40" s="32"/>
      <c r="K40" s="33" t="s">
        <v>87</v>
      </c>
      <c r="L40" s="33"/>
      <c r="M40" s="34">
        <f>105000</f>
        <v>105000</v>
      </c>
      <c r="N40" s="34"/>
      <c r="O40" s="34">
        <f>26846.77</f>
        <v>26846.77</v>
      </c>
      <c r="P40" s="34"/>
      <c r="Q40" s="34"/>
      <c r="R40" s="34"/>
      <c r="S40" s="34"/>
      <c r="T40" s="35">
        <f>78153.23</f>
        <v>78153.23</v>
      </c>
      <c r="U40" s="35"/>
    </row>
    <row r="41" spans="1:21" s="1" customFormat="1" ht="13.5" customHeight="1">
      <c r="A41" s="31" t="s">
        <v>95</v>
      </c>
      <c r="B41" s="31"/>
      <c r="C41" s="31"/>
      <c r="D41" s="31"/>
      <c r="E41" s="31"/>
      <c r="F41" s="31"/>
      <c r="G41" s="32" t="s">
        <v>73</v>
      </c>
      <c r="H41" s="32"/>
      <c r="I41" s="32" t="s">
        <v>89</v>
      </c>
      <c r="J41" s="32"/>
      <c r="K41" s="33" t="s">
        <v>96</v>
      </c>
      <c r="L41" s="33"/>
      <c r="M41" s="34">
        <f>1000</f>
        <v>1000</v>
      </c>
      <c r="N41" s="34"/>
      <c r="O41" s="36" t="s">
        <v>43</v>
      </c>
      <c r="P41" s="36"/>
      <c r="Q41" s="36"/>
      <c r="R41" s="36"/>
      <c r="S41" s="36"/>
      <c r="T41" s="35">
        <f>1000</f>
        <v>1000</v>
      </c>
      <c r="U41" s="35"/>
    </row>
    <row r="42" spans="1:21" s="1" customFormat="1" ht="13.5" customHeight="1">
      <c r="A42" s="31" t="s">
        <v>97</v>
      </c>
      <c r="B42" s="31"/>
      <c r="C42" s="31"/>
      <c r="D42" s="31"/>
      <c r="E42" s="31"/>
      <c r="F42" s="31"/>
      <c r="G42" s="32" t="s">
        <v>73</v>
      </c>
      <c r="H42" s="32"/>
      <c r="I42" s="32" t="s">
        <v>89</v>
      </c>
      <c r="J42" s="32"/>
      <c r="K42" s="33" t="s">
        <v>98</v>
      </c>
      <c r="L42" s="33"/>
      <c r="M42" s="34">
        <f>28518</f>
        <v>28518</v>
      </c>
      <c r="N42" s="34"/>
      <c r="O42" s="34">
        <f>28518</f>
        <v>28518</v>
      </c>
      <c r="P42" s="34"/>
      <c r="Q42" s="34"/>
      <c r="R42" s="34"/>
      <c r="S42" s="34"/>
      <c r="T42" s="35">
        <f>0</f>
        <v>0</v>
      </c>
      <c r="U42" s="35"/>
    </row>
    <row r="43" spans="1:21" s="1" customFormat="1" ht="13.5" customHeight="1">
      <c r="A43" s="31" t="s">
        <v>99</v>
      </c>
      <c r="B43" s="31"/>
      <c r="C43" s="31"/>
      <c r="D43" s="31"/>
      <c r="E43" s="31"/>
      <c r="F43" s="31"/>
      <c r="G43" s="32" t="s">
        <v>73</v>
      </c>
      <c r="H43" s="32"/>
      <c r="I43" s="32" t="s">
        <v>89</v>
      </c>
      <c r="J43" s="32"/>
      <c r="K43" s="33" t="s">
        <v>100</v>
      </c>
      <c r="L43" s="33"/>
      <c r="M43" s="34">
        <f>30082</f>
        <v>30082</v>
      </c>
      <c r="N43" s="34"/>
      <c r="O43" s="36" t="s">
        <v>43</v>
      </c>
      <c r="P43" s="36"/>
      <c r="Q43" s="36"/>
      <c r="R43" s="36"/>
      <c r="S43" s="36"/>
      <c r="T43" s="35">
        <f>30082</f>
        <v>30082</v>
      </c>
      <c r="U43" s="35"/>
    </row>
    <row r="44" spans="1:21" s="1" customFormat="1" ht="13.5" customHeight="1">
      <c r="A44" s="31" t="s">
        <v>95</v>
      </c>
      <c r="B44" s="31"/>
      <c r="C44" s="31"/>
      <c r="D44" s="31"/>
      <c r="E44" s="31"/>
      <c r="F44" s="31"/>
      <c r="G44" s="32" t="s">
        <v>73</v>
      </c>
      <c r="H44" s="32"/>
      <c r="I44" s="32" t="s">
        <v>101</v>
      </c>
      <c r="J44" s="32"/>
      <c r="K44" s="33" t="s">
        <v>96</v>
      </c>
      <c r="L44" s="33"/>
      <c r="M44" s="34">
        <f>161375</f>
        <v>161375</v>
      </c>
      <c r="N44" s="34"/>
      <c r="O44" s="34">
        <f>159375</f>
        <v>159375</v>
      </c>
      <c r="P44" s="34"/>
      <c r="Q44" s="34"/>
      <c r="R44" s="34"/>
      <c r="S44" s="34"/>
      <c r="T44" s="35">
        <f>2000</f>
        <v>2000</v>
      </c>
      <c r="U44" s="35"/>
    </row>
    <row r="45" spans="1:21" s="1" customFormat="1" ht="13.5" customHeight="1">
      <c r="A45" s="31" t="s">
        <v>95</v>
      </c>
      <c r="B45" s="31"/>
      <c r="C45" s="31"/>
      <c r="D45" s="31"/>
      <c r="E45" s="31"/>
      <c r="F45" s="31"/>
      <c r="G45" s="32" t="s">
        <v>73</v>
      </c>
      <c r="H45" s="32"/>
      <c r="I45" s="32" t="s">
        <v>102</v>
      </c>
      <c r="J45" s="32"/>
      <c r="K45" s="33" t="s">
        <v>96</v>
      </c>
      <c r="L45" s="33"/>
      <c r="M45" s="34">
        <f>2000</f>
        <v>2000</v>
      </c>
      <c r="N45" s="34"/>
      <c r="O45" s="36" t="s">
        <v>43</v>
      </c>
      <c r="P45" s="36"/>
      <c r="Q45" s="36"/>
      <c r="R45" s="36"/>
      <c r="S45" s="36"/>
      <c r="T45" s="35">
        <f>2000</f>
        <v>2000</v>
      </c>
      <c r="U45" s="35"/>
    </row>
    <row r="46" spans="1:21" s="1" customFormat="1" ht="13.5" customHeight="1">
      <c r="A46" s="31" t="s">
        <v>95</v>
      </c>
      <c r="B46" s="31"/>
      <c r="C46" s="31"/>
      <c r="D46" s="31"/>
      <c r="E46" s="31"/>
      <c r="F46" s="31"/>
      <c r="G46" s="32" t="s">
        <v>73</v>
      </c>
      <c r="H46" s="32"/>
      <c r="I46" s="32" t="s">
        <v>103</v>
      </c>
      <c r="J46" s="32"/>
      <c r="K46" s="33" t="s">
        <v>96</v>
      </c>
      <c r="L46" s="33"/>
      <c r="M46" s="34">
        <f>34810.14</f>
        <v>34810.14</v>
      </c>
      <c r="N46" s="34"/>
      <c r="O46" s="34">
        <f>32956.04</f>
        <v>32956.04</v>
      </c>
      <c r="P46" s="34"/>
      <c r="Q46" s="34"/>
      <c r="R46" s="34"/>
      <c r="S46" s="34"/>
      <c r="T46" s="35">
        <f>1854.1</f>
        <v>1854.1</v>
      </c>
      <c r="U46" s="35"/>
    </row>
    <row r="47" spans="1:21" s="1" customFormat="1" ht="13.5" customHeight="1">
      <c r="A47" s="31" t="s">
        <v>95</v>
      </c>
      <c r="B47" s="31"/>
      <c r="C47" s="31"/>
      <c r="D47" s="31"/>
      <c r="E47" s="31"/>
      <c r="F47" s="31"/>
      <c r="G47" s="32" t="s">
        <v>73</v>
      </c>
      <c r="H47" s="32"/>
      <c r="I47" s="32" t="s">
        <v>104</v>
      </c>
      <c r="J47" s="32"/>
      <c r="K47" s="33" t="s">
        <v>96</v>
      </c>
      <c r="L47" s="33"/>
      <c r="M47" s="34">
        <f>1000</f>
        <v>1000</v>
      </c>
      <c r="N47" s="34"/>
      <c r="O47" s="36" t="s">
        <v>43</v>
      </c>
      <c r="P47" s="36"/>
      <c r="Q47" s="36"/>
      <c r="R47" s="36"/>
      <c r="S47" s="36"/>
      <c r="T47" s="35">
        <f>1000</f>
        <v>1000</v>
      </c>
      <c r="U47" s="35"/>
    </row>
    <row r="48" spans="1:21" s="1" customFormat="1" ht="13.5" customHeight="1">
      <c r="A48" s="31" t="s">
        <v>86</v>
      </c>
      <c r="B48" s="31"/>
      <c r="C48" s="31"/>
      <c r="D48" s="31"/>
      <c r="E48" s="31"/>
      <c r="F48" s="31"/>
      <c r="G48" s="32" t="s">
        <v>73</v>
      </c>
      <c r="H48" s="32"/>
      <c r="I48" s="32" t="s">
        <v>105</v>
      </c>
      <c r="J48" s="32"/>
      <c r="K48" s="33" t="s">
        <v>87</v>
      </c>
      <c r="L48" s="33"/>
      <c r="M48" s="34">
        <f>572000</f>
        <v>572000</v>
      </c>
      <c r="N48" s="34"/>
      <c r="O48" s="34">
        <f>90000</f>
        <v>90000</v>
      </c>
      <c r="P48" s="34"/>
      <c r="Q48" s="34"/>
      <c r="R48" s="34"/>
      <c r="S48" s="34"/>
      <c r="T48" s="35">
        <f>482000</f>
        <v>482000</v>
      </c>
      <c r="U48" s="35"/>
    </row>
    <row r="49" spans="1:21" s="1" customFormat="1" ht="13.5" customHeight="1">
      <c r="A49" s="31" t="s">
        <v>74</v>
      </c>
      <c r="B49" s="31"/>
      <c r="C49" s="31"/>
      <c r="D49" s="31"/>
      <c r="E49" s="31"/>
      <c r="F49" s="31"/>
      <c r="G49" s="32" t="s">
        <v>73</v>
      </c>
      <c r="H49" s="32"/>
      <c r="I49" s="32" t="s">
        <v>106</v>
      </c>
      <c r="J49" s="32"/>
      <c r="K49" s="33" t="s">
        <v>76</v>
      </c>
      <c r="L49" s="33"/>
      <c r="M49" s="34">
        <f>206728</f>
        <v>206728</v>
      </c>
      <c r="N49" s="34"/>
      <c r="O49" s="34">
        <f>105074</f>
        <v>105074</v>
      </c>
      <c r="P49" s="34"/>
      <c r="Q49" s="34"/>
      <c r="R49" s="34"/>
      <c r="S49" s="34"/>
      <c r="T49" s="35">
        <f>101654</f>
        <v>101654</v>
      </c>
      <c r="U49" s="35"/>
    </row>
    <row r="50" spans="1:21" s="1" customFormat="1" ht="13.5" customHeight="1">
      <c r="A50" s="31" t="s">
        <v>77</v>
      </c>
      <c r="B50" s="31"/>
      <c r="C50" s="31"/>
      <c r="D50" s="31"/>
      <c r="E50" s="31"/>
      <c r="F50" s="31"/>
      <c r="G50" s="32" t="s">
        <v>73</v>
      </c>
      <c r="H50" s="32"/>
      <c r="I50" s="32" t="s">
        <v>107</v>
      </c>
      <c r="J50" s="32"/>
      <c r="K50" s="33" t="s">
        <v>79</v>
      </c>
      <c r="L50" s="33"/>
      <c r="M50" s="34">
        <f>9123</f>
        <v>9123</v>
      </c>
      <c r="N50" s="34"/>
      <c r="O50" s="34">
        <f>4562</f>
        <v>4562</v>
      </c>
      <c r="P50" s="34"/>
      <c r="Q50" s="34"/>
      <c r="R50" s="34"/>
      <c r="S50" s="34"/>
      <c r="T50" s="35">
        <f>4561</f>
        <v>4561</v>
      </c>
      <c r="U50" s="35"/>
    </row>
    <row r="51" spans="1:21" s="1" customFormat="1" ht="13.5" customHeight="1">
      <c r="A51" s="31" t="s">
        <v>80</v>
      </c>
      <c r="B51" s="31"/>
      <c r="C51" s="31"/>
      <c r="D51" s="31"/>
      <c r="E51" s="31"/>
      <c r="F51" s="31"/>
      <c r="G51" s="32" t="s">
        <v>73</v>
      </c>
      <c r="H51" s="32"/>
      <c r="I51" s="32" t="s">
        <v>108</v>
      </c>
      <c r="J51" s="32"/>
      <c r="K51" s="33" t="s">
        <v>82</v>
      </c>
      <c r="L51" s="33"/>
      <c r="M51" s="34">
        <f>62432</f>
        <v>62432</v>
      </c>
      <c r="N51" s="34"/>
      <c r="O51" s="34">
        <f>31731</f>
        <v>31731</v>
      </c>
      <c r="P51" s="34"/>
      <c r="Q51" s="34"/>
      <c r="R51" s="34"/>
      <c r="S51" s="34"/>
      <c r="T51" s="35">
        <f>30701</f>
        <v>30701</v>
      </c>
      <c r="U51" s="35"/>
    </row>
    <row r="52" spans="1:21" s="1" customFormat="1" ht="13.5" customHeight="1">
      <c r="A52" s="31" t="s">
        <v>83</v>
      </c>
      <c r="B52" s="31"/>
      <c r="C52" s="31"/>
      <c r="D52" s="31"/>
      <c r="E52" s="31"/>
      <c r="F52" s="31"/>
      <c r="G52" s="32" t="s">
        <v>73</v>
      </c>
      <c r="H52" s="32"/>
      <c r="I52" s="32" t="s">
        <v>109</v>
      </c>
      <c r="J52" s="32"/>
      <c r="K52" s="33" t="s">
        <v>85</v>
      </c>
      <c r="L52" s="33"/>
      <c r="M52" s="34">
        <f>10172</f>
        <v>10172</v>
      </c>
      <c r="N52" s="34"/>
      <c r="O52" s="34">
        <f>5086</f>
        <v>5086</v>
      </c>
      <c r="P52" s="34"/>
      <c r="Q52" s="34"/>
      <c r="R52" s="34"/>
      <c r="S52" s="34"/>
      <c r="T52" s="35">
        <f>5086</f>
        <v>5086</v>
      </c>
      <c r="U52" s="35"/>
    </row>
    <row r="53" spans="1:21" s="1" customFormat="1" ht="13.5" customHeight="1">
      <c r="A53" s="31" t="s">
        <v>88</v>
      </c>
      <c r="B53" s="31"/>
      <c r="C53" s="31"/>
      <c r="D53" s="31"/>
      <c r="E53" s="31"/>
      <c r="F53" s="31"/>
      <c r="G53" s="32" t="s">
        <v>73</v>
      </c>
      <c r="H53" s="32"/>
      <c r="I53" s="32" t="s">
        <v>110</v>
      </c>
      <c r="J53" s="32"/>
      <c r="K53" s="33" t="s">
        <v>90</v>
      </c>
      <c r="L53" s="33"/>
      <c r="M53" s="34">
        <f>1642</f>
        <v>1642</v>
      </c>
      <c r="N53" s="34"/>
      <c r="O53" s="36" t="s">
        <v>43</v>
      </c>
      <c r="P53" s="36"/>
      <c r="Q53" s="36"/>
      <c r="R53" s="36"/>
      <c r="S53" s="36"/>
      <c r="T53" s="35">
        <f>1642</f>
        <v>1642</v>
      </c>
      <c r="U53" s="35"/>
    </row>
    <row r="54" spans="1:21" s="1" customFormat="1" ht="13.5" customHeight="1">
      <c r="A54" s="31" t="s">
        <v>91</v>
      </c>
      <c r="B54" s="31"/>
      <c r="C54" s="31"/>
      <c r="D54" s="31"/>
      <c r="E54" s="31"/>
      <c r="F54" s="31"/>
      <c r="G54" s="32" t="s">
        <v>73</v>
      </c>
      <c r="H54" s="32"/>
      <c r="I54" s="32" t="s">
        <v>110</v>
      </c>
      <c r="J54" s="32"/>
      <c r="K54" s="33" t="s">
        <v>92</v>
      </c>
      <c r="L54" s="33"/>
      <c r="M54" s="34">
        <f>5488</f>
        <v>5488</v>
      </c>
      <c r="N54" s="34"/>
      <c r="O54" s="34">
        <f>2744</f>
        <v>2744</v>
      </c>
      <c r="P54" s="34"/>
      <c r="Q54" s="34"/>
      <c r="R54" s="34"/>
      <c r="S54" s="34"/>
      <c r="T54" s="35">
        <f>2744</f>
        <v>2744</v>
      </c>
      <c r="U54" s="35"/>
    </row>
    <row r="55" spans="1:21" s="1" customFormat="1" ht="13.5" customHeight="1">
      <c r="A55" s="31" t="s">
        <v>86</v>
      </c>
      <c r="B55" s="31"/>
      <c r="C55" s="31"/>
      <c r="D55" s="31"/>
      <c r="E55" s="31"/>
      <c r="F55" s="31"/>
      <c r="G55" s="32" t="s">
        <v>73</v>
      </c>
      <c r="H55" s="32"/>
      <c r="I55" s="32" t="s">
        <v>110</v>
      </c>
      <c r="J55" s="32"/>
      <c r="K55" s="33" t="s">
        <v>87</v>
      </c>
      <c r="L55" s="33"/>
      <c r="M55" s="34">
        <f>200</f>
        <v>200</v>
      </c>
      <c r="N55" s="34"/>
      <c r="O55" s="34">
        <f>100</f>
        <v>100</v>
      </c>
      <c r="P55" s="34"/>
      <c r="Q55" s="34"/>
      <c r="R55" s="34"/>
      <c r="S55" s="34"/>
      <c r="T55" s="35">
        <f>100</f>
        <v>100</v>
      </c>
      <c r="U55" s="35"/>
    </row>
    <row r="56" spans="1:21" s="1" customFormat="1" ht="13.5" customHeight="1">
      <c r="A56" s="31" t="s">
        <v>99</v>
      </c>
      <c r="B56" s="31"/>
      <c r="C56" s="31"/>
      <c r="D56" s="31"/>
      <c r="E56" s="31"/>
      <c r="F56" s="31"/>
      <c r="G56" s="32" t="s">
        <v>73</v>
      </c>
      <c r="H56" s="32"/>
      <c r="I56" s="32" t="s">
        <v>110</v>
      </c>
      <c r="J56" s="32"/>
      <c r="K56" s="33" t="s">
        <v>100</v>
      </c>
      <c r="L56" s="33"/>
      <c r="M56" s="34">
        <f>3208</f>
        <v>3208</v>
      </c>
      <c r="N56" s="34"/>
      <c r="O56" s="34">
        <f>2540</f>
        <v>2540</v>
      </c>
      <c r="P56" s="34"/>
      <c r="Q56" s="34"/>
      <c r="R56" s="34"/>
      <c r="S56" s="34"/>
      <c r="T56" s="35">
        <f>668</f>
        <v>668</v>
      </c>
      <c r="U56" s="35"/>
    </row>
    <row r="57" spans="1:21" s="1" customFormat="1" ht="13.5" customHeight="1">
      <c r="A57" s="31" t="s">
        <v>95</v>
      </c>
      <c r="B57" s="31"/>
      <c r="C57" s="31"/>
      <c r="D57" s="31"/>
      <c r="E57" s="31"/>
      <c r="F57" s="31"/>
      <c r="G57" s="32" t="s">
        <v>73</v>
      </c>
      <c r="H57" s="32"/>
      <c r="I57" s="32" t="s">
        <v>111</v>
      </c>
      <c r="J57" s="32"/>
      <c r="K57" s="33" t="s">
        <v>96</v>
      </c>
      <c r="L57" s="33"/>
      <c r="M57" s="34">
        <f>5000</f>
        <v>5000</v>
      </c>
      <c r="N57" s="34"/>
      <c r="O57" s="36" t="s">
        <v>43</v>
      </c>
      <c r="P57" s="36"/>
      <c r="Q57" s="36"/>
      <c r="R57" s="36"/>
      <c r="S57" s="36"/>
      <c r="T57" s="35">
        <f>5000</f>
        <v>5000</v>
      </c>
      <c r="U57" s="35"/>
    </row>
    <row r="58" spans="1:21" s="1" customFormat="1" ht="13.5" customHeight="1">
      <c r="A58" s="31" t="s">
        <v>88</v>
      </c>
      <c r="B58" s="31"/>
      <c r="C58" s="31"/>
      <c r="D58" s="31"/>
      <c r="E58" s="31"/>
      <c r="F58" s="31"/>
      <c r="G58" s="32" t="s">
        <v>73</v>
      </c>
      <c r="H58" s="32"/>
      <c r="I58" s="32" t="s">
        <v>112</v>
      </c>
      <c r="J58" s="32"/>
      <c r="K58" s="33" t="s">
        <v>90</v>
      </c>
      <c r="L58" s="33"/>
      <c r="M58" s="34">
        <f>303270</f>
        <v>303270</v>
      </c>
      <c r="N58" s="34"/>
      <c r="O58" s="34">
        <f>137837.02</f>
        <v>137837.02</v>
      </c>
      <c r="P58" s="34"/>
      <c r="Q58" s="34"/>
      <c r="R58" s="34"/>
      <c r="S58" s="34"/>
      <c r="T58" s="35">
        <f>165432.98</f>
        <v>165432.98</v>
      </c>
      <c r="U58" s="35"/>
    </row>
    <row r="59" spans="1:21" s="1" customFormat="1" ht="13.5" customHeight="1">
      <c r="A59" s="31" t="s">
        <v>86</v>
      </c>
      <c r="B59" s="31"/>
      <c r="C59" s="31"/>
      <c r="D59" s="31"/>
      <c r="E59" s="31"/>
      <c r="F59" s="31"/>
      <c r="G59" s="32" t="s">
        <v>73</v>
      </c>
      <c r="H59" s="32"/>
      <c r="I59" s="32" t="s">
        <v>112</v>
      </c>
      <c r="J59" s="32"/>
      <c r="K59" s="33" t="s">
        <v>87</v>
      </c>
      <c r="L59" s="33"/>
      <c r="M59" s="34">
        <f>540000</f>
        <v>540000</v>
      </c>
      <c r="N59" s="34"/>
      <c r="O59" s="34">
        <f>440170</f>
        <v>440170</v>
      </c>
      <c r="P59" s="34"/>
      <c r="Q59" s="34"/>
      <c r="R59" s="34"/>
      <c r="S59" s="34"/>
      <c r="T59" s="35">
        <f>99830</f>
        <v>99830</v>
      </c>
      <c r="U59" s="35"/>
    </row>
    <row r="60" spans="1:21" s="1" customFormat="1" ht="13.5" customHeight="1">
      <c r="A60" s="31" t="s">
        <v>93</v>
      </c>
      <c r="B60" s="31"/>
      <c r="C60" s="31"/>
      <c r="D60" s="31"/>
      <c r="E60" s="31"/>
      <c r="F60" s="31"/>
      <c r="G60" s="32" t="s">
        <v>73</v>
      </c>
      <c r="H60" s="32"/>
      <c r="I60" s="32" t="s">
        <v>113</v>
      </c>
      <c r="J60" s="32"/>
      <c r="K60" s="33" t="s">
        <v>94</v>
      </c>
      <c r="L60" s="33"/>
      <c r="M60" s="34">
        <f>586000</f>
        <v>586000</v>
      </c>
      <c r="N60" s="34"/>
      <c r="O60" s="36" t="s">
        <v>43</v>
      </c>
      <c r="P60" s="36"/>
      <c r="Q60" s="36"/>
      <c r="R60" s="36"/>
      <c r="S60" s="36"/>
      <c r="T60" s="35">
        <f>586000</f>
        <v>586000</v>
      </c>
      <c r="U60" s="35"/>
    </row>
    <row r="61" spans="1:21" s="1" customFormat="1" ht="15" customHeight="1">
      <c r="A61" s="37" t="s">
        <v>114</v>
      </c>
      <c r="B61" s="37"/>
      <c r="C61" s="37"/>
      <c r="D61" s="37"/>
      <c r="E61" s="37"/>
      <c r="F61" s="37"/>
      <c r="G61" s="38" t="s">
        <v>115</v>
      </c>
      <c r="H61" s="38"/>
      <c r="I61" s="38" t="s">
        <v>38</v>
      </c>
      <c r="J61" s="38"/>
      <c r="K61" s="39" t="s">
        <v>38</v>
      </c>
      <c r="L61" s="39"/>
      <c r="M61" s="40">
        <f>-572000</f>
        <v>-572000</v>
      </c>
      <c r="N61" s="40"/>
      <c r="O61" s="40">
        <f>-396514.71</f>
        <v>-396514.71</v>
      </c>
      <c r="P61" s="40"/>
      <c r="Q61" s="40"/>
      <c r="R61" s="40"/>
      <c r="S61" s="40"/>
      <c r="T61" s="41" t="s">
        <v>38</v>
      </c>
      <c r="U61" s="41"/>
    </row>
    <row r="62" spans="1:21" s="1" customFormat="1" ht="13.5" customHeight="1">
      <c r="A62" s="7" t="s">
        <v>18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s="1" customFormat="1" ht="13.5" customHeight="1">
      <c r="A63" s="12" t="s">
        <v>116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s="1" customFormat="1" ht="45.75" customHeight="1">
      <c r="A64" s="13" t="s">
        <v>24</v>
      </c>
      <c r="B64" s="13"/>
      <c r="C64" s="13"/>
      <c r="D64" s="13"/>
      <c r="E64" s="13"/>
      <c r="F64" s="13"/>
      <c r="G64" s="13"/>
      <c r="H64" s="13" t="s">
        <v>25</v>
      </c>
      <c r="I64" s="13"/>
      <c r="J64" s="13" t="s">
        <v>117</v>
      </c>
      <c r="K64" s="13"/>
      <c r="L64" s="14" t="s">
        <v>27</v>
      </c>
      <c r="M64" s="14"/>
      <c r="N64" s="14" t="s">
        <v>28</v>
      </c>
      <c r="O64" s="14"/>
      <c r="P64" s="14"/>
      <c r="Q64" s="14"/>
      <c r="R64" s="14"/>
      <c r="S64" s="15" t="s">
        <v>29</v>
      </c>
      <c r="T64" s="15"/>
      <c r="U64" s="15"/>
    </row>
    <row r="65" spans="1:21" s="1" customFormat="1" ht="12.75" customHeight="1">
      <c r="A65" s="16" t="s">
        <v>30</v>
      </c>
      <c r="B65" s="16"/>
      <c r="C65" s="16"/>
      <c r="D65" s="16"/>
      <c r="E65" s="16"/>
      <c r="F65" s="16"/>
      <c r="G65" s="16"/>
      <c r="H65" s="16" t="s">
        <v>31</v>
      </c>
      <c r="I65" s="16"/>
      <c r="J65" s="16" t="s">
        <v>32</v>
      </c>
      <c r="K65" s="16"/>
      <c r="L65" s="17" t="s">
        <v>33</v>
      </c>
      <c r="M65" s="17"/>
      <c r="N65" s="17" t="s">
        <v>34</v>
      </c>
      <c r="O65" s="17"/>
      <c r="P65" s="17"/>
      <c r="Q65" s="17"/>
      <c r="R65" s="17"/>
      <c r="S65" s="18" t="s">
        <v>35</v>
      </c>
      <c r="T65" s="18"/>
      <c r="U65" s="18"/>
    </row>
    <row r="66" spans="1:21" s="1" customFormat="1" ht="13.5" customHeight="1">
      <c r="A66" s="19" t="s">
        <v>118</v>
      </c>
      <c r="B66" s="19"/>
      <c r="C66" s="19"/>
      <c r="D66" s="19"/>
      <c r="E66" s="19"/>
      <c r="F66" s="19"/>
      <c r="G66" s="19"/>
      <c r="H66" s="20" t="s">
        <v>119</v>
      </c>
      <c r="I66" s="20"/>
      <c r="J66" s="20" t="s">
        <v>38</v>
      </c>
      <c r="K66" s="20"/>
      <c r="L66" s="42">
        <f>572000</f>
        <v>572000</v>
      </c>
      <c r="M66" s="42"/>
      <c r="N66" s="21">
        <f>396514.71</f>
        <v>396514.71</v>
      </c>
      <c r="O66" s="21"/>
      <c r="P66" s="21"/>
      <c r="Q66" s="21"/>
      <c r="R66" s="21"/>
      <c r="S66" s="43" t="s">
        <v>38</v>
      </c>
      <c r="T66" s="43"/>
      <c r="U66" s="43"/>
    </row>
    <row r="67" spans="1:21" s="1" customFormat="1" ht="13.5" customHeight="1">
      <c r="A67" s="44" t="s">
        <v>120</v>
      </c>
      <c r="B67" s="44"/>
      <c r="C67" s="44"/>
      <c r="D67" s="44"/>
      <c r="E67" s="44"/>
      <c r="F67" s="44"/>
      <c r="G67" s="44"/>
      <c r="H67" s="45" t="s">
        <v>18</v>
      </c>
      <c r="I67" s="45"/>
      <c r="J67" s="45" t="s">
        <v>18</v>
      </c>
      <c r="K67" s="45"/>
      <c r="L67" s="46" t="s">
        <v>18</v>
      </c>
      <c r="M67" s="46"/>
      <c r="N67" s="47" t="s">
        <v>18</v>
      </c>
      <c r="O67" s="47"/>
      <c r="P67" s="47"/>
      <c r="Q67" s="47"/>
      <c r="R67" s="47"/>
      <c r="S67" s="48" t="s">
        <v>18</v>
      </c>
      <c r="T67" s="48"/>
      <c r="U67" s="48"/>
    </row>
    <row r="68" spans="1:21" s="1" customFormat="1" ht="13.5" customHeight="1">
      <c r="A68" s="23" t="s">
        <v>121</v>
      </c>
      <c r="B68" s="23"/>
      <c r="C68" s="23"/>
      <c r="D68" s="23"/>
      <c r="E68" s="23"/>
      <c r="F68" s="23"/>
      <c r="G68" s="23"/>
      <c r="H68" s="49" t="s">
        <v>122</v>
      </c>
      <c r="I68" s="49"/>
      <c r="J68" s="24" t="s">
        <v>38</v>
      </c>
      <c r="K68" s="24"/>
      <c r="L68" s="50" t="s">
        <v>43</v>
      </c>
      <c r="M68" s="50"/>
      <c r="N68" s="27" t="s">
        <v>43</v>
      </c>
      <c r="O68" s="27"/>
      <c r="P68" s="27"/>
      <c r="Q68" s="27"/>
      <c r="R68" s="27"/>
      <c r="S68" s="51" t="s">
        <v>43</v>
      </c>
      <c r="T68" s="51"/>
      <c r="U68" s="51"/>
    </row>
    <row r="69" spans="1:21" s="1" customFormat="1" ht="13.5" customHeight="1">
      <c r="A69" s="31" t="s">
        <v>18</v>
      </c>
      <c r="B69" s="31"/>
      <c r="C69" s="31"/>
      <c r="D69" s="31"/>
      <c r="E69" s="31"/>
      <c r="F69" s="31"/>
      <c r="G69" s="31"/>
      <c r="H69" s="32" t="s">
        <v>122</v>
      </c>
      <c r="I69" s="32"/>
      <c r="J69" s="32" t="s">
        <v>18</v>
      </c>
      <c r="K69" s="32"/>
      <c r="L69" s="52" t="s">
        <v>43</v>
      </c>
      <c r="M69" s="52"/>
      <c r="N69" s="36" t="s">
        <v>43</v>
      </c>
      <c r="O69" s="36"/>
      <c r="P69" s="36"/>
      <c r="Q69" s="36"/>
      <c r="R69" s="36"/>
      <c r="S69" s="53" t="s">
        <v>43</v>
      </c>
      <c r="T69" s="53"/>
      <c r="U69" s="53"/>
    </row>
    <row r="70" spans="1:21" s="1" customFormat="1" ht="13.5" customHeight="1">
      <c r="A70" s="31" t="s">
        <v>123</v>
      </c>
      <c r="B70" s="31"/>
      <c r="C70" s="31"/>
      <c r="D70" s="31"/>
      <c r="E70" s="31"/>
      <c r="F70" s="31"/>
      <c r="G70" s="31"/>
      <c r="H70" s="45" t="s">
        <v>124</v>
      </c>
      <c r="I70" s="45"/>
      <c r="J70" s="45" t="s">
        <v>38</v>
      </c>
      <c r="K70" s="45"/>
      <c r="L70" s="46" t="s">
        <v>43</v>
      </c>
      <c r="M70" s="46"/>
      <c r="N70" s="36" t="s">
        <v>43</v>
      </c>
      <c r="O70" s="36"/>
      <c r="P70" s="36"/>
      <c r="Q70" s="36"/>
      <c r="R70" s="36"/>
      <c r="S70" s="48" t="s">
        <v>43</v>
      </c>
      <c r="T70" s="48"/>
      <c r="U70" s="48"/>
    </row>
    <row r="71" spans="1:21" s="1" customFormat="1" ht="13.5" customHeight="1">
      <c r="A71" s="31" t="s">
        <v>18</v>
      </c>
      <c r="B71" s="31"/>
      <c r="C71" s="31"/>
      <c r="D71" s="31"/>
      <c r="E71" s="31"/>
      <c r="F71" s="31"/>
      <c r="G71" s="31"/>
      <c r="H71" s="32" t="s">
        <v>124</v>
      </c>
      <c r="I71" s="32"/>
      <c r="J71" s="32" t="s">
        <v>18</v>
      </c>
      <c r="K71" s="32"/>
      <c r="L71" s="52" t="s">
        <v>43</v>
      </c>
      <c r="M71" s="52"/>
      <c r="N71" s="36" t="s">
        <v>43</v>
      </c>
      <c r="O71" s="36"/>
      <c r="P71" s="36"/>
      <c r="Q71" s="36"/>
      <c r="R71" s="36"/>
      <c r="S71" s="53" t="s">
        <v>43</v>
      </c>
      <c r="T71" s="53"/>
      <c r="U71" s="53"/>
    </row>
    <row r="72" spans="1:21" s="1" customFormat="1" ht="13.5" customHeight="1">
      <c r="A72" s="31" t="s">
        <v>125</v>
      </c>
      <c r="B72" s="31"/>
      <c r="C72" s="31"/>
      <c r="D72" s="31"/>
      <c r="E72" s="31"/>
      <c r="F72" s="31"/>
      <c r="G72" s="31"/>
      <c r="H72" s="32" t="s">
        <v>126</v>
      </c>
      <c r="I72" s="32"/>
      <c r="J72" s="32" t="s">
        <v>127</v>
      </c>
      <c r="K72" s="32"/>
      <c r="L72" s="54">
        <f>572000</f>
        <v>572000</v>
      </c>
      <c r="M72" s="54"/>
      <c r="N72" s="34">
        <f>396514.71</f>
        <v>396514.71</v>
      </c>
      <c r="O72" s="34"/>
      <c r="P72" s="34"/>
      <c r="Q72" s="34"/>
      <c r="R72" s="34"/>
      <c r="S72" s="55">
        <f>175485.29</f>
        <v>175485.29</v>
      </c>
      <c r="T72" s="55"/>
      <c r="U72" s="55"/>
    </row>
    <row r="73" spans="1:21" s="1" customFormat="1" ht="13.5" customHeight="1">
      <c r="A73" s="31" t="s">
        <v>128</v>
      </c>
      <c r="B73" s="31"/>
      <c r="C73" s="31"/>
      <c r="D73" s="31"/>
      <c r="E73" s="31"/>
      <c r="F73" s="31"/>
      <c r="G73" s="31"/>
      <c r="H73" s="32" t="s">
        <v>129</v>
      </c>
      <c r="I73" s="32"/>
      <c r="J73" s="32" t="s">
        <v>130</v>
      </c>
      <c r="K73" s="32"/>
      <c r="L73" s="54">
        <f>-6003746.14</f>
        <v>-6003746.14</v>
      </c>
      <c r="M73" s="54"/>
      <c r="N73" s="34">
        <f>-2538527.3</f>
        <v>-2538527.3</v>
      </c>
      <c r="O73" s="34"/>
      <c r="P73" s="34"/>
      <c r="Q73" s="34"/>
      <c r="R73" s="34"/>
      <c r="S73" s="56" t="s">
        <v>38</v>
      </c>
      <c r="T73" s="56"/>
      <c r="U73" s="56"/>
    </row>
    <row r="74" spans="1:21" s="1" customFormat="1" ht="13.5" customHeight="1">
      <c r="A74" s="31" t="s">
        <v>131</v>
      </c>
      <c r="B74" s="31"/>
      <c r="C74" s="31"/>
      <c r="D74" s="31"/>
      <c r="E74" s="31"/>
      <c r="F74" s="31"/>
      <c r="G74" s="31"/>
      <c r="H74" s="32" t="s">
        <v>132</v>
      </c>
      <c r="I74" s="32"/>
      <c r="J74" s="32" t="s">
        <v>133</v>
      </c>
      <c r="K74" s="32"/>
      <c r="L74" s="54">
        <f>6575746.14</f>
        <v>6575746.14</v>
      </c>
      <c r="M74" s="54"/>
      <c r="N74" s="34">
        <f>2935042.01</f>
        <v>2935042.01</v>
      </c>
      <c r="O74" s="34"/>
      <c r="P74" s="34"/>
      <c r="Q74" s="34"/>
      <c r="R74" s="34"/>
      <c r="S74" s="56" t="s">
        <v>38</v>
      </c>
      <c r="T74" s="56"/>
      <c r="U74" s="56"/>
    </row>
    <row r="75" spans="1:21" s="1" customFormat="1" ht="13.5" customHeight="1">
      <c r="A75" s="57" t="s">
        <v>18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</row>
    <row r="76" spans="1:21" s="1" customFormat="1" ht="15.75" customHeight="1">
      <c r="A76" s="7" t="s">
        <v>18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s="1" customFormat="1" ht="13.5" customHeight="1">
      <c r="A77" s="58" t="s">
        <v>134</v>
      </c>
      <c r="B77" s="58"/>
      <c r="C77" s="58"/>
      <c r="D77" s="58"/>
      <c r="E77" s="58"/>
      <c r="F77" s="7" t="s">
        <v>18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s="1" customFormat="1" ht="13.5" customHeight="1">
      <c r="A78" s="4" t="s">
        <v>135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</sheetData>
  <sheetProtection/>
  <mergeCells count="424">
    <mergeCell ref="A75:U75"/>
    <mergeCell ref="A76:U76"/>
    <mergeCell ref="A77:E77"/>
    <mergeCell ref="F77:U77"/>
    <mergeCell ref="A78:U78"/>
    <mergeCell ref="A74:G74"/>
    <mergeCell ref="H74:I74"/>
    <mergeCell ref="J74:K74"/>
    <mergeCell ref="L74:M74"/>
    <mergeCell ref="N74:R74"/>
    <mergeCell ref="S74:U74"/>
    <mergeCell ref="A73:G73"/>
    <mergeCell ref="H73:I73"/>
    <mergeCell ref="J73:K73"/>
    <mergeCell ref="L73:M73"/>
    <mergeCell ref="N73:R73"/>
    <mergeCell ref="S73:U73"/>
    <mergeCell ref="A72:G72"/>
    <mergeCell ref="H72:I72"/>
    <mergeCell ref="J72:K72"/>
    <mergeCell ref="L72:M72"/>
    <mergeCell ref="N72:R72"/>
    <mergeCell ref="S72:U72"/>
    <mergeCell ref="A71:G71"/>
    <mergeCell ref="H71:I71"/>
    <mergeCell ref="J71:K71"/>
    <mergeCell ref="L71:M71"/>
    <mergeCell ref="N71:R71"/>
    <mergeCell ref="S71:U71"/>
    <mergeCell ref="A70:G70"/>
    <mergeCell ref="H70:I70"/>
    <mergeCell ref="J70:K70"/>
    <mergeCell ref="L70:M70"/>
    <mergeCell ref="N70:R70"/>
    <mergeCell ref="S70:U70"/>
    <mergeCell ref="A69:G69"/>
    <mergeCell ref="H69:I69"/>
    <mergeCell ref="J69:K69"/>
    <mergeCell ref="L69:M69"/>
    <mergeCell ref="N69:R69"/>
    <mergeCell ref="S69:U69"/>
    <mergeCell ref="A68:G68"/>
    <mergeCell ref="H68:I68"/>
    <mergeCell ref="J68:K68"/>
    <mergeCell ref="L68:M68"/>
    <mergeCell ref="N68:R68"/>
    <mergeCell ref="S68:U68"/>
    <mergeCell ref="A67:G67"/>
    <mergeCell ref="H67:I67"/>
    <mergeCell ref="J67:K67"/>
    <mergeCell ref="L67:M67"/>
    <mergeCell ref="N67:R67"/>
    <mergeCell ref="S67:U67"/>
    <mergeCell ref="A66:G66"/>
    <mergeCell ref="H66:I66"/>
    <mergeCell ref="J66:K66"/>
    <mergeCell ref="L66:M66"/>
    <mergeCell ref="N66:R66"/>
    <mergeCell ref="S66:U66"/>
    <mergeCell ref="A65:G65"/>
    <mergeCell ref="H65:I65"/>
    <mergeCell ref="J65:K65"/>
    <mergeCell ref="L65:M65"/>
    <mergeCell ref="N65:R65"/>
    <mergeCell ref="S65:U65"/>
    <mergeCell ref="A62:U62"/>
    <mergeCell ref="A63:U63"/>
    <mergeCell ref="A64:G64"/>
    <mergeCell ref="H64:I64"/>
    <mergeCell ref="J64:K64"/>
    <mergeCell ref="L64:M64"/>
    <mergeCell ref="N64:R64"/>
    <mergeCell ref="S64:U64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T36:U36"/>
    <mergeCell ref="A37:F37"/>
    <mergeCell ref="G37:H37"/>
    <mergeCell ref="I37:J37"/>
    <mergeCell ref="K37:L37"/>
    <mergeCell ref="M37:N37"/>
    <mergeCell ref="O37:S37"/>
    <mergeCell ref="T37:U37"/>
    <mergeCell ref="A36:F36"/>
    <mergeCell ref="G36:H36"/>
    <mergeCell ref="I36:J36"/>
    <mergeCell ref="K36:L36"/>
    <mergeCell ref="M36:N36"/>
    <mergeCell ref="O36:S36"/>
    <mergeCell ref="T34:U34"/>
    <mergeCell ref="A35:F35"/>
    <mergeCell ref="G35:H35"/>
    <mergeCell ref="I35:J35"/>
    <mergeCell ref="K35:L35"/>
    <mergeCell ref="M35:N35"/>
    <mergeCell ref="O35:S35"/>
    <mergeCell ref="T35:U35"/>
    <mergeCell ref="A34:F34"/>
    <mergeCell ref="G34:H34"/>
    <mergeCell ref="I34:J34"/>
    <mergeCell ref="K34:L34"/>
    <mergeCell ref="M34:N34"/>
    <mergeCell ref="O34:S34"/>
    <mergeCell ref="T32:U32"/>
    <mergeCell ref="A33:F33"/>
    <mergeCell ref="G33:H33"/>
    <mergeCell ref="I33:J33"/>
    <mergeCell ref="K33:L33"/>
    <mergeCell ref="M33:N33"/>
    <mergeCell ref="O33:S33"/>
    <mergeCell ref="T33:U33"/>
    <mergeCell ref="A32:F32"/>
    <mergeCell ref="G32:H32"/>
    <mergeCell ref="I32:J32"/>
    <mergeCell ref="K32:L32"/>
    <mergeCell ref="M32:N32"/>
    <mergeCell ref="O32:S32"/>
    <mergeCell ref="T30:U30"/>
    <mergeCell ref="A31:F31"/>
    <mergeCell ref="G31:H31"/>
    <mergeCell ref="I31:J31"/>
    <mergeCell ref="K31:L31"/>
    <mergeCell ref="M31:N31"/>
    <mergeCell ref="O31:S31"/>
    <mergeCell ref="T31:U31"/>
    <mergeCell ref="A30:F30"/>
    <mergeCell ref="G30:H30"/>
    <mergeCell ref="I30:J30"/>
    <mergeCell ref="K30:L30"/>
    <mergeCell ref="M30:N30"/>
    <mergeCell ref="O30:S30"/>
    <mergeCell ref="A27:U27"/>
    <mergeCell ref="A28:U28"/>
    <mergeCell ref="A29:F29"/>
    <mergeCell ref="G29:H29"/>
    <mergeCell ref="I29:J29"/>
    <mergeCell ref="K29:L29"/>
    <mergeCell ref="M29:N29"/>
    <mergeCell ref="O29:S29"/>
    <mergeCell ref="T29:U29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7" max="255" man="1"/>
    <brk id="6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2018-07-02T14:49:27Z</dcterms:created>
  <dcterms:modified xsi:type="dcterms:W3CDTF">2018-07-02T14:49:27Z</dcterms:modified>
  <cp:category/>
  <cp:version/>
  <cp:contentType/>
  <cp:contentStatus/>
</cp:coreProperties>
</file>