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<sst xmlns="http://schemas.openxmlformats.org/spreadsheetml/2006/main" count="228" uniqueCount="116">
  <si>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</si>
  <si>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</si>
  <si>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</si>
  <si>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</si>
  <si>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</si>
  <si>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</si>
  <si>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</si>
  <si>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</si>
  <si>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</si>
  <si>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</si>
  <si>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</si>
  <si>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</si>
  <si>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</si>
  <si>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</si>
  <si>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</si>
  <si>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</si>
  <si>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</si>
  <si>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</si>
  <si>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</si>
  <si>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</si>
  <si>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</si>
  <si>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</si>
  <si>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</si>
  <si>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</si>
  <si>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</si>
  <si>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</si>
  <si>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</si>
  <si>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</si>
  <si>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</si>
  <si>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</si>
  <si>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</si>
  <si>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</si>
  <si>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</si>
  <si>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</si>
  <si>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</si>
  <si>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</si>
  <si>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</si>
  <si>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</si>
  <si>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</si>
  <si>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</si>
  <si>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</si>
  <si>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</si>
  <si>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</si>
  <si>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</si>
  <si>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</si>
  <si>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</si>
  <si>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</si>
  <si>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</si>
  <si>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</si>
  <si>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</si>
  <si>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</si>
  <si>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</si>
  <si>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</si>
  <si>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</si>
  <si>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</si>
  <si>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</si>
  <si>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</si>
  <si>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</si>
  <si>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</si>
  <si>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</si>
  <si>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</si>
  <si>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</si>
  <si>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Дотации бюджетам сельских поселений на выравнивание бюджетной обеспеченности</t>
  </si>
  <si>
    <t>571 20215001 10 0000 151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</si>
  <si>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</si>
  <si>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</si>
  <si>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</si>
  <si>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</si>
  <si>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</si>
  <si>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</si>
  <si>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</si>
  <si>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571 0104 0020004000 121</t>
  </si>
  <si>
    <t>Иные выплаты персоналу государственных (муниципальных) органов, за исключением фонда оплаты труда</t>
  </si>
  <si>
    <t>571 0104 0020004000 122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</si>
  <si>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</si>
  <si>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571 0104 0020004000 129</t>
  </si>
  <si>
    <t>Закупка товаров, работ, услуг в сфере информационно-коммуникационных технологий</t>
  </si>
  <si>
    <t>571 0104 0020004000 242</t>
  </si>
  <si>
    <t>Прочая закупка товаров, работ и услуг для обеспечения государственных (муниципальных) нужд</t>
  </si>
  <si>
    <t>571 0104 0020004000 244</t>
  </si>
  <si>
    <t>Уплата прочих налогов, сборов</t>
  </si>
  <si>
    <t>571 0104 0020004000 852</t>
  </si>
  <si>
    <t>Уплата иных платежей</t>
  </si>
  <si>
    <t>571 0104 0020004000 853</t>
  </si>
  <si>
    <t>Резервные средства</t>
  </si>
  <si>
    <t>571 0111 0700005020 870</t>
  </si>
  <si>
    <t>571 0203 0010036000 121</t>
  </si>
  <si>
    <t>571 0203 0010036000 122</t>
  </si>
  <si>
    <t>571 0203 0010036000 129</t>
  </si>
  <si>
    <t>571 0203 0010036000 242</t>
  </si>
  <si>
    <t>571 0203 0010036000 244</t>
  </si>
  <si>
    <t>571 0309 2180002000 870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</si>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</sst>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43009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5330112</f>
        <v>5330112</v>
      </c>
      <c r="J12" s="26">
        <f>3817013.87</f>
        <v>3817013.87</v>
      </c>
      <c r="K12" s="26"/>
      <c r="L12" s="26"/>
      <c r="M12" s="26"/>
      <c r="N12" s="27">
        <f>1513098.13</f>
        <v>1513098.13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425600</f>
        <v>425600</v>
      </c>
      <c r="J13" s="31">
        <f>570542.33</f>
        <v>570542.33</v>
      </c>
      <c r="K13" s="31"/>
      <c r="L13" s="31"/>
      <c r="M13" s="31"/>
      <c r="N13" s="32" t="s">
        <v>41</v>
      </c>
      <c r="O13" s="32"/>
    </row>
    <row r="14" spans="1:15" s="1" customFormat="1" ht="66" customHeight="1">
      <c r="A14" s="28" t="s">
        <v>42</v>
      </c>
      <c r="B14" s="28"/>
      <c r="C14" s="28"/>
      <c r="D14" s="28"/>
      <c r="E14" s="28"/>
      <c r="F14" s="28"/>
      <c r="G14" s="29" t="s">
        <v>37</v>
      </c>
      <c r="H14" s="29" t="s">
        <v>43</v>
      </c>
      <c r="I14" s="33" t="s">
        <v>41</v>
      </c>
      <c r="J14" s="31">
        <f>-570.14</f>
        <v>-570.14</v>
      </c>
      <c r="K14" s="31"/>
      <c r="L14" s="31"/>
      <c r="M14" s="31"/>
      <c r="N14" s="32" t="s">
        <v>41</v>
      </c>
      <c r="O14" s="32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0">
        <f>29390</f>
        <v>29390</v>
      </c>
      <c r="J15" s="31">
        <f>66100.42</f>
        <v>66100.42</v>
      </c>
      <c r="K15" s="31"/>
      <c r="L15" s="31"/>
      <c r="M15" s="31"/>
      <c r="N15" s="32" t="s">
        <v>41</v>
      </c>
      <c r="O15" s="32"/>
    </row>
    <row r="16" spans="1:15" s="1" customFormat="1" ht="33.7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156450</f>
        <v>156450</v>
      </c>
      <c r="J16" s="31">
        <f>90433.99</f>
        <v>90433.99</v>
      </c>
      <c r="K16" s="31"/>
      <c r="L16" s="31"/>
      <c r="M16" s="31"/>
      <c r="N16" s="34">
        <f>66016.01</f>
        <v>66016.01</v>
      </c>
      <c r="O16" s="34"/>
    </row>
    <row r="17" spans="1:15" s="1" customFormat="1" ht="24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14776</f>
        <v>14776</v>
      </c>
      <c r="J17" s="31">
        <f>58541.37</f>
        <v>58541.37</v>
      </c>
      <c r="K17" s="31"/>
      <c r="L17" s="31"/>
      <c r="M17" s="31"/>
      <c r="N17" s="32" t="s">
        <v>41</v>
      </c>
      <c r="O17" s="32"/>
    </row>
    <row r="18" spans="1:15" s="1" customFormat="1" ht="13.5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1534</f>
        <v>1534</v>
      </c>
      <c r="J18" s="31">
        <f>5660.48</f>
        <v>5660.48</v>
      </c>
      <c r="K18" s="31"/>
      <c r="L18" s="31"/>
      <c r="M18" s="31"/>
      <c r="N18" s="32" t="s">
        <v>41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3" t="s">
        <v>41</v>
      </c>
      <c r="J19" s="31">
        <f>0</f>
        <v>0</v>
      </c>
      <c r="K19" s="31"/>
      <c r="L19" s="31"/>
      <c r="M19" s="31"/>
      <c r="N19" s="32" t="s">
        <v>41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115600</f>
        <v>115600</v>
      </c>
      <c r="J20" s="31">
        <f>186720.32</f>
        <v>186720.32</v>
      </c>
      <c r="K20" s="31"/>
      <c r="L20" s="31"/>
      <c r="M20" s="31"/>
      <c r="N20" s="32" t="s">
        <v>41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482000</f>
        <v>482000</v>
      </c>
      <c r="J21" s="31">
        <f>24667.49</f>
        <v>24667.49</v>
      </c>
      <c r="K21" s="31"/>
      <c r="L21" s="31"/>
      <c r="M21" s="31"/>
      <c r="N21" s="34">
        <f>457332.51</f>
        <v>457332.51</v>
      </c>
      <c r="O21" s="34"/>
    </row>
    <row r="22" spans="1:15" s="1" customFormat="1" ht="24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425400</f>
        <v>425400</v>
      </c>
      <c r="J22" s="31">
        <f>147445</f>
        <v>147445</v>
      </c>
      <c r="K22" s="31"/>
      <c r="L22" s="31"/>
      <c r="M22" s="31"/>
      <c r="N22" s="34">
        <f>277955</f>
        <v>277955</v>
      </c>
      <c r="O22" s="34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3" t="s">
        <v>41</v>
      </c>
      <c r="J23" s="31">
        <f>20.61</f>
        <v>20.61</v>
      </c>
      <c r="K23" s="31"/>
      <c r="L23" s="31"/>
      <c r="M23" s="31"/>
      <c r="N23" s="32" t="s">
        <v>41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3354833</f>
        <v>3354833</v>
      </c>
      <c r="J24" s="31">
        <f>2443208</f>
        <v>2443208</v>
      </c>
      <c r="K24" s="31"/>
      <c r="L24" s="31"/>
      <c r="M24" s="31"/>
      <c r="N24" s="34">
        <f>911625</f>
        <v>911625</v>
      </c>
      <c r="O24" s="34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324529</f>
        <v>324529</v>
      </c>
      <c r="J25" s="31">
        <f>224244</f>
        <v>224244</v>
      </c>
      <c r="K25" s="31"/>
      <c r="L25" s="31"/>
      <c r="M25" s="31"/>
      <c r="N25" s="34">
        <f>100285</f>
        <v>100285</v>
      </c>
      <c r="O25" s="34"/>
    </row>
    <row r="26" spans="1:15" s="1" customFormat="1" ht="13.5" customHeight="1">
      <c r="A26" s="35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" customFormat="1" ht="34.5" customHeight="1">
      <c r="A28" s="13" t="s">
        <v>24</v>
      </c>
      <c r="B28" s="13"/>
      <c r="C28" s="13"/>
      <c r="D28" s="13"/>
      <c r="E28" s="13"/>
      <c r="F28" s="13"/>
      <c r="G28" s="14" t="s">
        <v>25</v>
      </c>
      <c r="H28" s="14" t="s">
        <v>67</v>
      </c>
      <c r="I28" s="15" t="s">
        <v>27</v>
      </c>
      <c r="J28" s="16" t="s">
        <v>28</v>
      </c>
      <c r="K28" s="16"/>
      <c r="L28" s="16"/>
      <c r="M28" s="16"/>
      <c r="N28" s="17" t="s">
        <v>29</v>
      </c>
      <c r="O28" s="17"/>
    </row>
    <row r="29" spans="1:15" s="1" customFormat="1" ht="13.5" customHeight="1">
      <c r="A29" s="18" t="s">
        <v>30</v>
      </c>
      <c r="B29" s="18"/>
      <c r="C29" s="18"/>
      <c r="D29" s="18"/>
      <c r="E29" s="18"/>
      <c r="F29" s="18"/>
      <c r="G29" s="19" t="s">
        <v>31</v>
      </c>
      <c r="H29" s="19" t="s">
        <v>32</v>
      </c>
      <c r="I29" s="20" t="s">
        <v>33</v>
      </c>
      <c r="J29" s="21" t="s">
        <v>34</v>
      </c>
      <c r="K29" s="21"/>
      <c r="L29" s="21"/>
      <c r="M29" s="21"/>
      <c r="N29" s="22" t="s">
        <v>35</v>
      </c>
      <c r="O29" s="22"/>
    </row>
    <row r="30" spans="1:15" s="1" customFormat="1" ht="13.5" customHeight="1">
      <c r="A30" s="23" t="s">
        <v>68</v>
      </c>
      <c r="B30" s="23"/>
      <c r="C30" s="23"/>
      <c r="D30" s="23"/>
      <c r="E30" s="23"/>
      <c r="F30" s="23"/>
      <c r="G30" s="24" t="s">
        <v>69</v>
      </c>
      <c r="H30" s="24" t="s">
        <v>38</v>
      </c>
      <c r="I30" s="25">
        <f>5330112</f>
        <v>5330112</v>
      </c>
      <c r="J30" s="26">
        <f>3561064.52</f>
        <v>3561064.52</v>
      </c>
      <c r="K30" s="26"/>
      <c r="L30" s="26"/>
      <c r="M30" s="26"/>
      <c r="N30" s="27">
        <f>1769047.48</f>
        <v>1769047.48</v>
      </c>
      <c r="O30" s="27"/>
    </row>
    <row r="31" spans="1:15" s="1" customFormat="1" ht="13.5" customHeight="1">
      <c r="A31" s="36" t="s">
        <v>70</v>
      </c>
      <c r="B31" s="36"/>
      <c r="C31" s="36"/>
      <c r="D31" s="36"/>
      <c r="E31" s="36"/>
      <c r="F31" s="36"/>
      <c r="G31" s="37" t="s">
        <v>69</v>
      </c>
      <c r="H31" s="37" t="s">
        <v>71</v>
      </c>
      <c r="I31" s="38">
        <f>2773733</f>
        <v>2773733</v>
      </c>
      <c r="J31" s="39">
        <f>2005964.5</f>
        <v>2005964.5</v>
      </c>
      <c r="K31" s="39"/>
      <c r="L31" s="39"/>
      <c r="M31" s="39"/>
      <c r="N31" s="40">
        <f>767768.5</f>
        <v>767768.5</v>
      </c>
      <c r="O31" s="40"/>
    </row>
    <row r="32" spans="1:15" s="1" customFormat="1" ht="24" customHeight="1">
      <c r="A32" s="36" t="s">
        <v>72</v>
      </c>
      <c r="B32" s="36"/>
      <c r="C32" s="36"/>
      <c r="D32" s="36"/>
      <c r="E32" s="36"/>
      <c r="F32" s="36"/>
      <c r="G32" s="37" t="s">
        <v>69</v>
      </c>
      <c r="H32" s="37" t="s">
        <v>73</v>
      </c>
      <c r="I32" s="38">
        <f>0</f>
        <v>0</v>
      </c>
      <c r="J32" s="41" t="s">
        <v>41</v>
      </c>
      <c r="K32" s="41"/>
      <c r="L32" s="41"/>
      <c r="M32" s="41"/>
      <c r="N32" s="42" t="s">
        <v>41</v>
      </c>
      <c r="O32" s="42"/>
    </row>
    <row r="33" spans="1:15" s="1" customFormat="1" ht="33.75" customHeight="1">
      <c r="A33" s="36" t="s">
        <v>74</v>
      </c>
      <c r="B33" s="36"/>
      <c r="C33" s="36"/>
      <c r="D33" s="36"/>
      <c r="E33" s="36"/>
      <c r="F33" s="36"/>
      <c r="G33" s="37" t="s">
        <v>69</v>
      </c>
      <c r="H33" s="37" t="s">
        <v>75</v>
      </c>
      <c r="I33" s="38">
        <f>837667</f>
        <v>837667</v>
      </c>
      <c r="J33" s="39">
        <f>536217</f>
        <v>536217</v>
      </c>
      <c r="K33" s="39"/>
      <c r="L33" s="39"/>
      <c r="M33" s="39"/>
      <c r="N33" s="40">
        <f>301450</f>
        <v>301450</v>
      </c>
      <c r="O33" s="40"/>
    </row>
    <row r="34" spans="1:15" s="1" customFormat="1" ht="24" customHeight="1">
      <c r="A34" s="36" t="s">
        <v>76</v>
      </c>
      <c r="B34" s="36"/>
      <c r="C34" s="36"/>
      <c r="D34" s="36"/>
      <c r="E34" s="36"/>
      <c r="F34" s="36"/>
      <c r="G34" s="37" t="s">
        <v>69</v>
      </c>
      <c r="H34" s="37" t="s">
        <v>77</v>
      </c>
      <c r="I34" s="38">
        <f>16000</f>
        <v>16000</v>
      </c>
      <c r="J34" s="41" t="s">
        <v>41</v>
      </c>
      <c r="K34" s="41"/>
      <c r="L34" s="41"/>
      <c r="M34" s="41"/>
      <c r="N34" s="40">
        <f>16000</f>
        <v>16000</v>
      </c>
      <c r="O34" s="40"/>
    </row>
    <row r="35" spans="1:15" s="1" customFormat="1" ht="24" customHeight="1">
      <c r="A35" s="36" t="s">
        <v>78</v>
      </c>
      <c r="B35" s="36"/>
      <c r="C35" s="36"/>
      <c r="D35" s="36"/>
      <c r="E35" s="36"/>
      <c r="F35" s="36"/>
      <c r="G35" s="37" t="s">
        <v>69</v>
      </c>
      <c r="H35" s="37" t="s">
        <v>79</v>
      </c>
      <c r="I35" s="38">
        <f>412600</f>
        <v>412600</v>
      </c>
      <c r="J35" s="39">
        <f>257245.34</f>
        <v>257245.34</v>
      </c>
      <c r="K35" s="39"/>
      <c r="L35" s="39"/>
      <c r="M35" s="39"/>
      <c r="N35" s="40">
        <f>155354.66</f>
        <v>155354.66</v>
      </c>
      <c r="O35" s="40"/>
    </row>
    <row r="36" spans="1:15" s="1" customFormat="1" ht="13.5" customHeight="1">
      <c r="A36" s="36" t="s">
        <v>80</v>
      </c>
      <c r="B36" s="36"/>
      <c r="C36" s="36"/>
      <c r="D36" s="36"/>
      <c r="E36" s="36"/>
      <c r="F36" s="36"/>
      <c r="G36" s="37" t="s">
        <v>69</v>
      </c>
      <c r="H36" s="37" t="s">
        <v>81</v>
      </c>
      <c r="I36" s="38">
        <f>2000</f>
        <v>2000</v>
      </c>
      <c r="J36" s="39">
        <f>443.38</f>
        <v>443.38</v>
      </c>
      <c r="K36" s="39"/>
      <c r="L36" s="39"/>
      <c r="M36" s="39"/>
      <c r="N36" s="40">
        <f>1556.62</f>
        <v>1556.62</v>
      </c>
      <c r="O36" s="40"/>
    </row>
    <row r="37" spans="1:15" s="1" customFormat="1" ht="13.5" customHeight="1">
      <c r="A37" s="36" t="s">
        <v>82</v>
      </c>
      <c r="B37" s="36"/>
      <c r="C37" s="36"/>
      <c r="D37" s="36"/>
      <c r="E37" s="36"/>
      <c r="F37" s="36"/>
      <c r="G37" s="37" t="s">
        <v>69</v>
      </c>
      <c r="H37" s="37" t="s">
        <v>83</v>
      </c>
      <c r="I37" s="38">
        <f>3000</f>
        <v>3000</v>
      </c>
      <c r="J37" s="39">
        <f>3000</f>
        <v>3000</v>
      </c>
      <c r="K37" s="39"/>
      <c r="L37" s="39"/>
      <c r="M37" s="39"/>
      <c r="N37" s="40">
        <f>0</f>
        <v>0</v>
      </c>
      <c r="O37" s="40"/>
    </row>
    <row r="38" spans="1:15" s="1" customFormat="1" ht="13.5" customHeight="1">
      <c r="A38" s="36" t="s">
        <v>84</v>
      </c>
      <c r="B38" s="36"/>
      <c r="C38" s="36"/>
      <c r="D38" s="36"/>
      <c r="E38" s="36"/>
      <c r="F38" s="36"/>
      <c r="G38" s="37" t="s">
        <v>69</v>
      </c>
      <c r="H38" s="37" t="s">
        <v>85</v>
      </c>
      <c r="I38" s="38">
        <f>1000</f>
        <v>1000</v>
      </c>
      <c r="J38" s="41" t="s">
        <v>41</v>
      </c>
      <c r="K38" s="41"/>
      <c r="L38" s="41"/>
      <c r="M38" s="41"/>
      <c r="N38" s="40">
        <f>1000</f>
        <v>1000</v>
      </c>
      <c r="O38" s="40"/>
    </row>
    <row r="39" spans="1:15" s="1" customFormat="1" ht="13.5" customHeight="1">
      <c r="A39" s="36" t="s">
        <v>70</v>
      </c>
      <c r="B39" s="36"/>
      <c r="C39" s="36"/>
      <c r="D39" s="36"/>
      <c r="E39" s="36"/>
      <c r="F39" s="36"/>
      <c r="G39" s="37" t="s">
        <v>69</v>
      </c>
      <c r="H39" s="37" t="s">
        <v>86</v>
      </c>
      <c r="I39" s="38">
        <f>226340</f>
        <v>226340</v>
      </c>
      <c r="J39" s="39">
        <f>155046</f>
        <v>155046</v>
      </c>
      <c r="K39" s="39"/>
      <c r="L39" s="39"/>
      <c r="M39" s="39"/>
      <c r="N39" s="40">
        <f>71294</f>
        <v>71294</v>
      </c>
      <c r="O39" s="40"/>
    </row>
    <row r="40" spans="1:15" s="1" customFormat="1" ht="24" customHeight="1">
      <c r="A40" s="36" t="s">
        <v>72</v>
      </c>
      <c r="B40" s="36"/>
      <c r="C40" s="36"/>
      <c r="D40" s="36"/>
      <c r="E40" s="36"/>
      <c r="F40" s="36"/>
      <c r="G40" s="37" t="s">
        <v>69</v>
      </c>
      <c r="H40" s="37" t="s">
        <v>87</v>
      </c>
      <c r="I40" s="38">
        <f>9124</f>
        <v>9124</v>
      </c>
      <c r="J40" s="39">
        <f>6843</f>
        <v>6843</v>
      </c>
      <c r="K40" s="39"/>
      <c r="L40" s="39"/>
      <c r="M40" s="39"/>
      <c r="N40" s="40">
        <f>2281</f>
        <v>2281</v>
      </c>
      <c r="O40" s="40"/>
    </row>
    <row r="41" spans="1:15" s="1" customFormat="1" ht="33.75" customHeight="1">
      <c r="A41" s="36" t="s">
        <v>74</v>
      </c>
      <c r="B41" s="36"/>
      <c r="C41" s="36"/>
      <c r="D41" s="36"/>
      <c r="E41" s="36"/>
      <c r="F41" s="36"/>
      <c r="G41" s="37" t="s">
        <v>69</v>
      </c>
      <c r="H41" s="37" t="s">
        <v>88</v>
      </c>
      <c r="I41" s="38">
        <f>68355</f>
        <v>68355</v>
      </c>
      <c r="J41" s="39">
        <f>46824</f>
        <v>46824</v>
      </c>
      <c r="K41" s="39"/>
      <c r="L41" s="39"/>
      <c r="M41" s="39"/>
      <c r="N41" s="40">
        <f>21531</f>
        <v>21531</v>
      </c>
      <c r="O41" s="40"/>
    </row>
    <row r="42" spans="1:15" s="1" customFormat="1" ht="24" customHeight="1">
      <c r="A42" s="36" t="s">
        <v>76</v>
      </c>
      <c r="B42" s="36"/>
      <c r="C42" s="36"/>
      <c r="D42" s="36"/>
      <c r="E42" s="36"/>
      <c r="F42" s="36"/>
      <c r="G42" s="37" t="s">
        <v>69</v>
      </c>
      <c r="H42" s="37" t="s">
        <v>89</v>
      </c>
      <c r="I42" s="38">
        <f>10172</f>
        <v>10172</v>
      </c>
      <c r="J42" s="39">
        <f>7629</f>
        <v>7629</v>
      </c>
      <c r="K42" s="39"/>
      <c r="L42" s="39"/>
      <c r="M42" s="39"/>
      <c r="N42" s="40">
        <f>2543</f>
        <v>2543</v>
      </c>
      <c r="O42" s="40"/>
    </row>
    <row r="43" spans="1:15" s="1" customFormat="1" ht="24" customHeight="1">
      <c r="A43" s="36" t="s">
        <v>78</v>
      </c>
      <c r="B43" s="36"/>
      <c r="C43" s="36"/>
      <c r="D43" s="36"/>
      <c r="E43" s="36"/>
      <c r="F43" s="36"/>
      <c r="G43" s="37" t="s">
        <v>69</v>
      </c>
      <c r="H43" s="37" t="s">
        <v>90</v>
      </c>
      <c r="I43" s="38">
        <f>10538</f>
        <v>10538</v>
      </c>
      <c r="J43" s="39">
        <f>7902</f>
        <v>7902</v>
      </c>
      <c r="K43" s="39"/>
      <c r="L43" s="39"/>
      <c r="M43" s="39"/>
      <c r="N43" s="40">
        <f>2636</f>
        <v>2636</v>
      </c>
      <c r="O43" s="40"/>
    </row>
    <row r="44" spans="1:15" s="1" customFormat="1" ht="13.5" customHeight="1">
      <c r="A44" s="36" t="s">
        <v>84</v>
      </c>
      <c r="B44" s="36"/>
      <c r="C44" s="36"/>
      <c r="D44" s="36"/>
      <c r="E44" s="36"/>
      <c r="F44" s="36"/>
      <c r="G44" s="37" t="s">
        <v>69</v>
      </c>
      <c r="H44" s="37" t="s">
        <v>91</v>
      </c>
      <c r="I44" s="38">
        <f>5000</f>
        <v>5000</v>
      </c>
      <c r="J44" s="41" t="s">
        <v>41</v>
      </c>
      <c r="K44" s="41"/>
      <c r="L44" s="41"/>
      <c r="M44" s="41"/>
      <c r="N44" s="40">
        <f>5000</f>
        <v>5000</v>
      </c>
      <c r="O44" s="40"/>
    </row>
    <row r="45" spans="1:15" s="1" customFormat="1" ht="24" customHeight="1">
      <c r="A45" s="36" t="s">
        <v>78</v>
      </c>
      <c r="B45" s="36"/>
      <c r="C45" s="36"/>
      <c r="D45" s="36"/>
      <c r="E45" s="36"/>
      <c r="F45" s="36"/>
      <c r="G45" s="37" t="s">
        <v>69</v>
      </c>
      <c r="H45" s="37" t="s">
        <v>92</v>
      </c>
      <c r="I45" s="38">
        <f>368583</f>
        <v>368583</v>
      </c>
      <c r="J45" s="39">
        <f>240950.3</f>
        <v>240950.3</v>
      </c>
      <c r="K45" s="39"/>
      <c r="L45" s="39"/>
      <c r="M45" s="39"/>
      <c r="N45" s="40">
        <f>127632.7</f>
        <v>127632.7</v>
      </c>
      <c r="O45" s="40"/>
    </row>
    <row r="46" spans="1:15" s="1" customFormat="1" ht="24" customHeight="1">
      <c r="A46" s="36" t="s">
        <v>78</v>
      </c>
      <c r="B46" s="36"/>
      <c r="C46" s="36"/>
      <c r="D46" s="36"/>
      <c r="E46" s="36"/>
      <c r="F46" s="36"/>
      <c r="G46" s="37" t="s">
        <v>69</v>
      </c>
      <c r="H46" s="37" t="s">
        <v>93</v>
      </c>
      <c r="I46" s="38">
        <f>586000</f>
        <v>586000</v>
      </c>
      <c r="J46" s="39">
        <f>293000</f>
        <v>293000</v>
      </c>
      <c r="K46" s="39"/>
      <c r="L46" s="39"/>
      <c r="M46" s="39"/>
      <c r="N46" s="40">
        <f>293000</f>
        <v>293000</v>
      </c>
      <c r="O46" s="40"/>
    </row>
    <row r="47" spans="1:15" s="1" customFormat="1" ht="15" customHeight="1">
      <c r="A47" s="43" t="s">
        <v>94</v>
      </c>
      <c r="B47" s="43"/>
      <c r="C47" s="43"/>
      <c r="D47" s="43"/>
      <c r="E47" s="43"/>
      <c r="F47" s="43"/>
      <c r="G47" s="44" t="s">
        <v>95</v>
      </c>
      <c r="H47" s="44" t="s">
        <v>38</v>
      </c>
      <c r="I47" s="45">
        <f>0</f>
        <v>0</v>
      </c>
      <c r="J47" s="46">
        <f>255949.35</f>
        <v>255949.35</v>
      </c>
      <c r="K47" s="46"/>
      <c r="L47" s="46"/>
      <c r="M47" s="46"/>
      <c r="N47" s="47" t="s">
        <v>38</v>
      </c>
      <c r="O47" s="47"/>
    </row>
    <row r="48" spans="1:15" s="1" customFormat="1" ht="13.5" customHeight="1">
      <c r="A48" s="7" t="s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1" customFormat="1" ht="13.5" customHeight="1">
      <c r="A49" s="12" t="s">
        <v>96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" customFormat="1" ht="45.75" customHeight="1">
      <c r="A50" s="13" t="s">
        <v>24</v>
      </c>
      <c r="B50" s="13"/>
      <c r="C50" s="13"/>
      <c r="D50" s="13"/>
      <c r="E50" s="13"/>
      <c r="F50" s="13"/>
      <c r="G50" s="14" t="s">
        <v>25</v>
      </c>
      <c r="H50" s="14" t="s">
        <v>97</v>
      </c>
      <c r="I50" s="15" t="s">
        <v>27</v>
      </c>
      <c r="J50" s="16" t="s">
        <v>28</v>
      </c>
      <c r="K50" s="16"/>
      <c r="L50" s="16"/>
      <c r="M50" s="16"/>
      <c r="N50" s="17" t="s">
        <v>29</v>
      </c>
      <c r="O50" s="17"/>
    </row>
    <row r="51" spans="1:15" s="1" customFormat="1" ht="12.75" customHeight="1">
      <c r="A51" s="18" t="s">
        <v>30</v>
      </c>
      <c r="B51" s="18"/>
      <c r="C51" s="18"/>
      <c r="D51" s="18"/>
      <c r="E51" s="18"/>
      <c r="F51" s="18"/>
      <c r="G51" s="19" t="s">
        <v>31</v>
      </c>
      <c r="H51" s="19" t="s">
        <v>32</v>
      </c>
      <c r="I51" s="20" t="s">
        <v>33</v>
      </c>
      <c r="J51" s="21" t="s">
        <v>34</v>
      </c>
      <c r="K51" s="21"/>
      <c r="L51" s="21"/>
      <c r="M51" s="21"/>
      <c r="N51" s="22" t="s">
        <v>35</v>
      </c>
      <c r="O51" s="22"/>
    </row>
    <row r="52" spans="1:15" s="1" customFormat="1" ht="13.5" customHeight="1">
      <c r="A52" s="23" t="s">
        <v>98</v>
      </c>
      <c r="B52" s="23"/>
      <c r="C52" s="23"/>
      <c r="D52" s="23"/>
      <c r="E52" s="23"/>
      <c r="F52" s="23"/>
      <c r="G52" s="24" t="s">
        <v>99</v>
      </c>
      <c r="H52" s="24" t="s">
        <v>38</v>
      </c>
      <c r="I52" s="48">
        <f>0</f>
        <v>0</v>
      </c>
      <c r="J52" s="26">
        <f>-255949.35</f>
        <v>-255949.35</v>
      </c>
      <c r="K52" s="26"/>
      <c r="L52" s="26"/>
      <c r="M52" s="26"/>
      <c r="N52" s="49" t="s">
        <v>38</v>
      </c>
      <c r="O52" s="49"/>
    </row>
    <row r="53" spans="1:15" s="1" customFormat="1" ht="13.5" customHeight="1">
      <c r="A53" s="50" t="s">
        <v>100</v>
      </c>
      <c r="B53" s="50"/>
      <c r="C53" s="50"/>
      <c r="D53" s="50"/>
      <c r="E53" s="50"/>
      <c r="F53" s="50"/>
      <c r="G53" s="51" t="s">
        <v>18</v>
      </c>
      <c r="H53" s="51" t="s">
        <v>18</v>
      </c>
      <c r="I53" s="52" t="s">
        <v>18</v>
      </c>
      <c r="J53" s="53" t="s">
        <v>18</v>
      </c>
      <c r="K53" s="53"/>
      <c r="L53" s="53"/>
      <c r="M53" s="53"/>
      <c r="N53" s="54" t="s">
        <v>18</v>
      </c>
      <c r="O53" s="54"/>
    </row>
    <row r="54" spans="1:15" s="1" customFormat="1" ht="13.5" customHeight="1">
      <c r="A54" s="28" t="s">
        <v>101</v>
      </c>
      <c r="B54" s="28"/>
      <c r="C54" s="28"/>
      <c r="D54" s="28"/>
      <c r="E54" s="28"/>
      <c r="F54" s="28"/>
      <c r="G54" s="55" t="s">
        <v>102</v>
      </c>
      <c r="H54" s="29" t="s">
        <v>38</v>
      </c>
      <c r="I54" s="56" t="s">
        <v>41</v>
      </c>
      <c r="J54" s="57" t="s">
        <v>41</v>
      </c>
      <c r="K54" s="57"/>
      <c r="L54" s="57"/>
      <c r="M54" s="57"/>
      <c r="N54" s="58" t="s">
        <v>41</v>
      </c>
      <c r="O54" s="58"/>
    </row>
    <row r="55" spans="1:15" s="1" customFormat="1" ht="13.5" customHeight="1">
      <c r="A55" s="36" t="s">
        <v>18</v>
      </c>
      <c r="B55" s="36"/>
      <c r="C55" s="36"/>
      <c r="D55" s="36"/>
      <c r="E55" s="36"/>
      <c r="F55" s="36"/>
      <c r="G55" s="37" t="s">
        <v>102</v>
      </c>
      <c r="H55" s="37" t="s">
        <v>18</v>
      </c>
      <c r="I55" s="59" t="s">
        <v>41</v>
      </c>
      <c r="J55" s="41" t="s">
        <v>41</v>
      </c>
      <c r="K55" s="41"/>
      <c r="L55" s="41"/>
      <c r="M55" s="41"/>
      <c r="N55" s="60" t="s">
        <v>41</v>
      </c>
      <c r="O55" s="60"/>
    </row>
    <row r="56" spans="1:15" s="1" customFormat="1" ht="13.5" customHeight="1">
      <c r="A56" s="36" t="s">
        <v>103</v>
      </c>
      <c r="B56" s="36"/>
      <c r="C56" s="36"/>
      <c r="D56" s="36"/>
      <c r="E56" s="36"/>
      <c r="F56" s="36"/>
      <c r="G56" s="51" t="s">
        <v>104</v>
      </c>
      <c r="H56" s="51" t="s">
        <v>38</v>
      </c>
      <c r="I56" s="52" t="s">
        <v>41</v>
      </c>
      <c r="J56" s="41" t="s">
        <v>41</v>
      </c>
      <c r="K56" s="41"/>
      <c r="L56" s="41"/>
      <c r="M56" s="41"/>
      <c r="N56" s="54" t="s">
        <v>41</v>
      </c>
      <c r="O56" s="54"/>
    </row>
    <row r="57" spans="1:15" s="1" customFormat="1" ht="13.5" customHeight="1">
      <c r="A57" s="36" t="s">
        <v>18</v>
      </c>
      <c r="B57" s="36"/>
      <c r="C57" s="36"/>
      <c r="D57" s="36"/>
      <c r="E57" s="36"/>
      <c r="F57" s="36"/>
      <c r="G57" s="37" t="s">
        <v>104</v>
      </c>
      <c r="H57" s="37" t="s">
        <v>18</v>
      </c>
      <c r="I57" s="59" t="s">
        <v>41</v>
      </c>
      <c r="J57" s="41" t="s">
        <v>41</v>
      </c>
      <c r="K57" s="41"/>
      <c r="L57" s="41"/>
      <c r="M57" s="41"/>
      <c r="N57" s="60" t="s">
        <v>41</v>
      </c>
      <c r="O57" s="60"/>
    </row>
    <row r="58" spans="1:15" s="1" customFormat="1" ht="13.5" customHeight="1">
      <c r="A58" s="36" t="s">
        <v>105</v>
      </c>
      <c r="B58" s="36"/>
      <c r="C58" s="36"/>
      <c r="D58" s="36"/>
      <c r="E58" s="36"/>
      <c r="F58" s="36"/>
      <c r="G58" s="37" t="s">
        <v>106</v>
      </c>
      <c r="H58" s="37" t="s">
        <v>107</v>
      </c>
      <c r="I58" s="61">
        <f>0</f>
        <v>0</v>
      </c>
      <c r="J58" s="39">
        <f>-255949.35</f>
        <v>-255949.35</v>
      </c>
      <c r="K58" s="39"/>
      <c r="L58" s="39"/>
      <c r="M58" s="39"/>
      <c r="N58" s="60" t="s">
        <v>41</v>
      </c>
      <c r="O58" s="60"/>
    </row>
    <row r="59" spans="1:15" s="1" customFormat="1" ht="13.5" customHeight="1">
      <c r="A59" s="36" t="s">
        <v>108</v>
      </c>
      <c r="B59" s="36"/>
      <c r="C59" s="36"/>
      <c r="D59" s="36"/>
      <c r="E59" s="36"/>
      <c r="F59" s="36"/>
      <c r="G59" s="37" t="s">
        <v>109</v>
      </c>
      <c r="H59" s="37" t="s">
        <v>110</v>
      </c>
      <c r="I59" s="61">
        <f>-5330112</f>
        <v>-5330112</v>
      </c>
      <c r="J59" s="39">
        <f>-3817013.87</f>
        <v>-3817013.87</v>
      </c>
      <c r="K59" s="39"/>
      <c r="L59" s="39"/>
      <c r="M59" s="39"/>
      <c r="N59" s="62" t="s">
        <v>38</v>
      </c>
      <c r="O59" s="62"/>
    </row>
    <row r="60" spans="1:15" s="1" customFormat="1" ht="13.5" customHeight="1">
      <c r="A60" s="36" t="s">
        <v>111</v>
      </c>
      <c r="B60" s="36"/>
      <c r="C60" s="36"/>
      <c r="D60" s="36"/>
      <c r="E60" s="36"/>
      <c r="F60" s="36"/>
      <c r="G60" s="37" t="s">
        <v>112</v>
      </c>
      <c r="H60" s="37" t="s">
        <v>113</v>
      </c>
      <c r="I60" s="61">
        <f>5330112</f>
        <v>5330112</v>
      </c>
      <c r="J60" s="39">
        <f>3561064.52</f>
        <v>3561064.52</v>
      </c>
      <c r="K60" s="39"/>
      <c r="L60" s="39"/>
      <c r="M60" s="39"/>
      <c r="N60" s="62" t="s">
        <v>38</v>
      </c>
      <c r="O60" s="62"/>
    </row>
    <row r="61" spans="1:15" s="1" customFormat="1" ht="13.5" customHeight="1">
      <c r="A61" s="63" t="s">
        <v>18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s="1" customFormat="1" ht="15.75" customHeight="1">
      <c r="A62" s="7" t="s">
        <v>18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1" customFormat="1" ht="13.5" customHeight="1">
      <c r="A63" s="64" t="s">
        <v>114</v>
      </c>
      <c r="B63" s="64"/>
      <c r="C63" s="64"/>
      <c r="D63" s="64"/>
      <c r="E63" s="64"/>
      <c r="F63" s="7" t="s">
        <v>18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s="1" customFormat="1" ht="13.5" customHeight="1">
      <c r="A64" s="4" t="s">
        <v>115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</sheetData>
  <sheetProtection/>
  <mergeCells count="166">
    <mergeCell ref="A64:O64"/>
    <mergeCell ref="A60:F60"/>
    <mergeCell ref="J60:M60"/>
    <mergeCell ref="N60:O60"/>
    <mergeCell ref="A61:O61"/>
    <mergeCell ref="A62:O62"/>
    <mergeCell ref="A63:E63"/>
    <mergeCell ref="F63:O63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48:O48"/>
    <mergeCell ref="A49:O49"/>
    <mergeCell ref="A50:F50"/>
    <mergeCell ref="J50:M50"/>
    <mergeCell ref="N50:O50"/>
    <mergeCell ref="A51:F51"/>
    <mergeCell ref="J51:M51"/>
    <mergeCell ref="N51:O51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6:O26"/>
    <mergeCell ref="A27:O27"/>
    <mergeCell ref="A28:F28"/>
    <mergeCell ref="J28:M28"/>
    <mergeCell ref="N28:O28"/>
    <mergeCell ref="A29:F29"/>
    <mergeCell ref="J29:M29"/>
    <mergeCell ref="N29:O29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fitToHeight="3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26" max="255" man="1"/>
    <brk id="4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2017-10-02T14:23:03Z</dcterms:created>
  <dcterms:modified xsi:type="dcterms:W3CDTF">2017-10-02T14:23:03Z</dcterms:modified>
  <cp:category/>
  <cp:version/>
  <cp:contentType/>
  <cp:contentStatus/>
</cp:coreProperties>
</file>