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<sst xmlns="http://schemas.openxmlformats.org/spreadsheetml/2006/main" count="243" uniqueCount="123">
  <si>
    <t>ОТЧЕТ ОБ ИСПОЛНЕНИИ БЮДЖЕТА</t>
  </si>
  <si>
    <t>КОДЫ</t>
  </si>
  <si>
    <t xml:space="preserve">Форма по ОКУД </t>
  </si>
  <si>
    <t>0503117</t>
  </si>
  <si>
    <t>на 1 января 2018 г.</t>
  </si>
  <si>
    <t xml:space="preserve">Дата </t>
  </si>
  <si>
    <t>Наименование финансового органа</t>
  </si>
  <si>
    <t>Администрация Толстой-Юртовского сельского поселения Грозненского муниципального района Чеченской Республики</t>
  </si>
  <si>
    <t xml:space="preserve">по ОКПО </t>
  </si>
  <si>
    <t xml:space="preserve">Глава по БК </t>
  </si>
  <si>
    <t>45270292</t>
  </si>
  <si>
    <t>571</t>
  </si>
  <si>
    <t>Наименование публично-правового образования</t>
  </si>
  <si>
    <t>бюджет Толстой-Юртовского сельского поселения</t>
  </si>
  <si>
    <t xml:space="preserve">по ОКТМО </t>
  </si>
  <si>
    <t>96207855001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</si>
  <si>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</si>
  <si>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</si>
  <si>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</si>
  <si>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</si>
  <si>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</si>
  <si>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</si>
  <si>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</si>
  <si>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</si>
  <si>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</si>
  <si>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</si>
  <si>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</si>
  <si>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</si>
  <si>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</si>
  <si>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</si>
  <si>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</si>
  <si>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</si>
  <si>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</si>
  <si>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</si>
  <si>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</si>
  <si>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</si>
  <si>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</si>
  <si>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</si>
  <si>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</si>
  <si>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</si>
  <si>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</si>
  <si>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</si>
  <si>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</si>
  <si>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</si>
  <si>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Налог, взимаемый с налогоплательщиков, выбравших в качестве объекта налогообложения доходы</t>
  </si>
  <si>
    <t>182 10501011 01 0000 110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</si>
  <si>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</si>
  <si>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</si>
  <si>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</si>
  <si>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</si>
  <si>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</si>
  <si>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</si>
  <si>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</si>
  <si>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</si>
  <si>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</si>
  <si>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</si>
  <si>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</si>
  <si>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</si>
  <si>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</si>
  <si>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</si>
  <si>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</si>
  <si>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</si>
  <si>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Дотации бюджетам сельских поселений на выравнивание бюджетной обеспеченности</t>
  </si>
  <si>
    <t>571 20215001 10 0000 151</t>
  </si>
  <si>
    <t>Дотации бюджетам сельских поселений на поддержку мер по обеспечению сбалансированности бюджетов</t>
  </si>
  <si>
    <t>571 20215002 10 0000 151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</si>
  <si>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</si>
  <si>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571 20235118 10 0000 151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</si>
  <si>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</si>
  <si>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571 20245160 10 0000 151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</si>
  <si>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</si>
  <si>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</si>
  <si>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</si>
  <si>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</si>
  <si>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</si>
  <si>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571 0104 0020004000 121</t>
  </si>
  <si>
    <t>Иные выплаты персоналу государственных (муниципальных) органов, за исключением фонда оплаты труда</t>
  </si>
  <si>
    <t>571 0104 0020004000 122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</si>
  <si>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</si>
  <si>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571 0104 0020004000 129</t>
  </si>
  <si>
    <t>Закупка товаров, работ, услуг в сфере информационно-коммуникационных технологий</t>
  </si>
  <si>
    <t>571 0104 0020004000 242</t>
  </si>
  <si>
    <t>Прочая закупка товаров, работ и услуг для обеспечения государственных (муниципальных) нужд</t>
  </si>
  <si>
    <t>571 0104 0020004000 244</t>
  </si>
  <si>
    <t>Уплата налога на имущество организаций и земельного налога</t>
  </si>
  <si>
    <t>571 0104 0020004000 851</t>
  </si>
  <si>
    <t>Уплата прочих налогов, сборов</t>
  </si>
  <si>
    <t>571 0104 0020004000 852</t>
  </si>
  <si>
    <t>Уплата иных платежей</t>
  </si>
  <si>
    <t>571 0104 0020004000 853</t>
  </si>
  <si>
    <t>Резервные средства</t>
  </si>
  <si>
    <t>571 0111 0700005020 870</t>
  </si>
  <si>
    <t>571 0113 0960004000 242</t>
  </si>
  <si>
    <t>571 0203 0010036000 121</t>
  </si>
  <si>
    <t>571 0203 0010036000 122</t>
  </si>
  <si>
    <t>571 0203 0010036000 129</t>
  </si>
  <si>
    <t>571 0203 0010036000 242</t>
  </si>
  <si>
    <t>571 0203 0010036000 244</t>
  </si>
  <si>
    <t>571 0309 2180002000 870</t>
  </si>
  <si>
    <t>571 0503 6000001000 244</t>
  </si>
  <si>
    <t>571 0503 6000005000 244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</si>
  <si>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</si>
  <si>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</si>
  <si>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</si>
  <si>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</si>
  <si>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</si>
  <si>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</si>
  <si>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</si>
  <si>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</si>
  <si>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</si>
  <si>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</si>
  <si>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</si>
  <si>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</si>
  <si>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</si>
  <si>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</si>
  <si>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</si>
  <si>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</si>
  <si>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571 01050201 10 0000 510</t>
  </si>
  <si>
    <t xml:space="preserve">     уменьшение остатков средств</t>
  </si>
  <si>
    <t>720</t>
  </si>
  <si>
    <t>571 01050201 10 0000 610</t>
  </si>
  <si>
    <t xml:space="preserve">   15 января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</si>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</sst>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43101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11</v>
      </c>
    </row>
    <row r="6" spans="1:15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4" t="s">
        <v>14</v>
      </c>
      <c r="M6" s="4"/>
      <c r="N6" s="4"/>
      <c r="O6" s="9" t="s">
        <v>15</v>
      </c>
    </row>
    <row r="7" spans="1:15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18</v>
      </c>
    </row>
    <row r="8" spans="1:15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4" t="s">
        <v>21</v>
      </c>
      <c r="L8" s="4"/>
      <c r="M8" s="4"/>
      <c r="N8" s="4"/>
      <c r="O8" s="11" t="s">
        <v>22</v>
      </c>
    </row>
    <row r="9" spans="1:15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24</v>
      </c>
      <c r="B10" s="13"/>
      <c r="C10" s="13"/>
      <c r="D10" s="13"/>
      <c r="E10" s="13"/>
      <c r="F10" s="13"/>
      <c r="G10" s="14" t="s">
        <v>25</v>
      </c>
      <c r="H10" s="14" t="s">
        <v>26</v>
      </c>
      <c r="I10" s="15" t="s">
        <v>27</v>
      </c>
      <c r="J10" s="16" t="s">
        <v>28</v>
      </c>
      <c r="K10" s="16"/>
      <c r="L10" s="16"/>
      <c r="M10" s="16"/>
      <c r="N10" s="17" t="s">
        <v>29</v>
      </c>
      <c r="O10" s="17"/>
    </row>
    <row r="11" spans="1:15" s="1" customFormat="1" ht="12.75" customHeight="1">
      <c r="A11" s="18" t="s">
        <v>30</v>
      </c>
      <c r="B11" s="18"/>
      <c r="C11" s="18"/>
      <c r="D11" s="18"/>
      <c r="E11" s="18"/>
      <c r="F11" s="18"/>
      <c r="G11" s="19" t="s">
        <v>31</v>
      </c>
      <c r="H11" s="19" t="s">
        <v>32</v>
      </c>
      <c r="I11" s="20" t="s">
        <v>33</v>
      </c>
      <c r="J11" s="21" t="s">
        <v>34</v>
      </c>
      <c r="K11" s="21"/>
      <c r="L11" s="21"/>
      <c r="M11" s="21"/>
      <c r="N11" s="22" t="s">
        <v>35</v>
      </c>
      <c r="O11" s="22"/>
    </row>
    <row r="12" spans="1:15" s="1" customFormat="1" ht="13.5" customHeight="1">
      <c r="A12" s="23" t="s">
        <v>36</v>
      </c>
      <c r="B12" s="23"/>
      <c r="C12" s="23"/>
      <c r="D12" s="23"/>
      <c r="E12" s="23"/>
      <c r="F12" s="23"/>
      <c r="G12" s="24" t="s">
        <v>37</v>
      </c>
      <c r="H12" s="24" t="s">
        <v>38</v>
      </c>
      <c r="I12" s="25">
        <f>5726563.9</f>
        <v>5726563.9</v>
      </c>
      <c r="J12" s="26">
        <f>6617911.23</f>
        <v>6617911.23</v>
      </c>
      <c r="K12" s="26"/>
      <c r="L12" s="26"/>
      <c r="M12" s="26"/>
      <c r="N12" s="27" t="s">
        <v>39</v>
      </c>
      <c r="O12" s="27"/>
    </row>
    <row r="13" spans="1:15" s="1" customFormat="1" ht="45" customHeight="1">
      <c r="A13" s="28" t="s">
        <v>40</v>
      </c>
      <c r="B13" s="28"/>
      <c r="C13" s="28"/>
      <c r="D13" s="28"/>
      <c r="E13" s="28"/>
      <c r="F13" s="28"/>
      <c r="G13" s="29" t="s">
        <v>37</v>
      </c>
      <c r="H13" s="29" t="s">
        <v>41</v>
      </c>
      <c r="I13" s="30">
        <f>425600</f>
        <v>425600</v>
      </c>
      <c r="J13" s="31">
        <f>781977.99</f>
        <v>781977.99</v>
      </c>
      <c r="K13" s="31"/>
      <c r="L13" s="31"/>
      <c r="M13" s="31"/>
      <c r="N13" s="32" t="s">
        <v>39</v>
      </c>
      <c r="O13" s="32"/>
    </row>
    <row r="14" spans="1:15" s="1" customFormat="1" ht="66" customHeight="1">
      <c r="A14" s="28" t="s">
        <v>42</v>
      </c>
      <c r="B14" s="28"/>
      <c r="C14" s="28"/>
      <c r="D14" s="28"/>
      <c r="E14" s="28"/>
      <c r="F14" s="28"/>
      <c r="G14" s="29" t="s">
        <v>37</v>
      </c>
      <c r="H14" s="29" t="s">
        <v>43</v>
      </c>
      <c r="I14" s="33" t="s">
        <v>39</v>
      </c>
      <c r="J14" s="31">
        <f>-580.06</f>
        <v>-580.06</v>
      </c>
      <c r="K14" s="31"/>
      <c r="L14" s="31"/>
      <c r="M14" s="31"/>
      <c r="N14" s="32" t="s">
        <v>39</v>
      </c>
      <c r="O14" s="32"/>
    </row>
    <row r="15" spans="1:15" s="1" customFormat="1" ht="24" customHeight="1">
      <c r="A15" s="28" t="s">
        <v>44</v>
      </c>
      <c r="B15" s="28"/>
      <c r="C15" s="28"/>
      <c r="D15" s="28"/>
      <c r="E15" s="28"/>
      <c r="F15" s="28"/>
      <c r="G15" s="29" t="s">
        <v>37</v>
      </c>
      <c r="H15" s="29" t="s">
        <v>45</v>
      </c>
      <c r="I15" s="30">
        <f>29390</f>
        <v>29390</v>
      </c>
      <c r="J15" s="31">
        <f>66184.46</f>
        <v>66184.46</v>
      </c>
      <c r="K15" s="31"/>
      <c r="L15" s="31"/>
      <c r="M15" s="31"/>
      <c r="N15" s="32" t="s">
        <v>39</v>
      </c>
      <c r="O15" s="32"/>
    </row>
    <row r="16" spans="1:15" s="1" customFormat="1" ht="33.75" customHeight="1">
      <c r="A16" s="28" t="s">
        <v>46</v>
      </c>
      <c r="B16" s="28"/>
      <c r="C16" s="28"/>
      <c r="D16" s="28"/>
      <c r="E16" s="28"/>
      <c r="F16" s="28"/>
      <c r="G16" s="29" t="s">
        <v>37</v>
      </c>
      <c r="H16" s="29" t="s">
        <v>47</v>
      </c>
      <c r="I16" s="30">
        <f>156450</f>
        <v>156450</v>
      </c>
      <c r="J16" s="31">
        <f>67025.49</f>
        <v>67025.49</v>
      </c>
      <c r="K16" s="31"/>
      <c r="L16" s="31"/>
      <c r="M16" s="31"/>
      <c r="N16" s="34">
        <f>89424.51</f>
        <v>89424.51</v>
      </c>
      <c r="O16" s="34"/>
    </row>
    <row r="17" spans="1:15" s="1" customFormat="1" ht="24" customHeight="1">
      <c r="A17" s="28" t="s">
        <v>48</v>
      </c>
      <c r="B17" s="28"/>
      <c r="C17" s="28"/>
      <c r="D17" s="28"/>
      <c r="E17" s="28"/>
      <c r="F17" s="28"/>
      <c r="G17" s="29" t="s">
        <v>37</v>
      </c>
      <c r="H17" s="29" t="s">
        <v>49</v>
      </c>
      <c r="I17" s="30">
        <f>14776</f>
        <v>14776</v>
      </c>
      <c r="J17" s="31">
        <f>58541.37</f>
        <v>58541.37</v>
      </c>
      <c r="K17" s="31"/>
      <c r="L17" s="31"/>
      <c r="M17" s="31"/>
      <c r="N17" s="32" t="s">
        <v>39</v>
      </c>
      <c r="O17" s="32"/>
    </row>
    <row r="18" spans="1:15" s="1" customFormat="1" ht="13.5" customHeight="1">
      <c r="A18" s="28" t="s">
        <v>50</v>
      </c>
      <c r="B18" s="28"/>
      <c r="C18" s="28"/>
      <c r="D18" s="28"/>
      <c r="E18" s="28"/>
      <c r="F18" s="28"/>
      <c r="G18" s="29" t="s">
        <v>37</v>
      </c>
      <c r="H18" s="29" t="s">
        <v>51</v>
      </c>
      <c r="I18" s="30">
        <f>1534</f>
        <v>1534</v>
      </c>
      <c r="J18" s="31">
        <f>9269.48</f>
        <v>9269.48</v>
      </c>
      <c r="K18" s="31"/>
      <c r="L18" s="31"/>
      <c r="M18" s="31"/>
      <c r="N18" s="32" t="s">
        <v>39</v>
      </c>
      <c r="O18" s="32"/>
    </row>
    <row r="19" spans="1:15" s="1" customFormat="1" ht="24" customHeight="1">
      <c r="A19" s="28" t="s">
        <v>52</v>
      </c>
      <c r="B19" s="28"/>
      <c r="C19" s="28"/>
      <c r="D19" s="28"/>
      <c r="E19" s="28"/>
      <c r="F19" s="28"/>
      <c r="G19" s="29" t="s">
        <v>37</v>
      </c>
      <c r="H19" s="29" t="s">
        <v>53</v>
      </c>
      <c r="I19" s="33" t="s">
        <v>39</v>
      </c>
      <c r="J19" s="31">
        <f>0</f>
        <v>0</v>
      </c>
      <c r="K19" s="31"/>
      <c r="L19" s="31"/>
      <c r="M19" s="31"/>
      <c r="N19" s="32" t="s">
        <v>39</v>
      </c>
      <c r="O19" s="32"/>
    </row>
    <row r="20" spans="1:15" s="1" customFormat="1" ht="24" customHeight="1">
      <c r="A20" s="28" t="s">
        <v>54</v>
      </c>
      <c r="B20" s="28"/>
      <c r="C20" s="28"/>
      <c r="D20" s="28"/>
      <c r="E20" s="28"/>
      <c r="F20" s="28"/>
      <c r="G20" s="29" t="s">
        <v>37</v>
      </c>
      <c r="H20" s="29" t="s">
        <v>55</v>
      </c>
      <c r="I20" s="30">
        <f>115600</f>
        <v>115600</v>
      </c>
      <c r="J20" s="31">
        <f>349603.13</f>
        <v>349603.13</v>
      </c>
      <c r="K20" s="31"/>
      <c r="L20" s="31"/>
      <c r="M20" s="31"/>
      <c r="N20" s="32" t="s">
        <v>39</v>
      </c>
      <c r="O20" s="32"/>
    </row>
    <row r="21" spans="1:15" s="1" customFormat="1" ht="24" customHeight="1">
      <c r="A21" s="28" t="s">
        <v>56</v>
      </c>
      <c r="B21" s="28"/>
      <c r="C21" s="28"/>
      <c r="D21" s="28"/>
      <c r="E21" s="28"/>
      <c r="F21" s="28"/>
      <c r="G21" s="29" t="s">
        <v>37</v>
      </c>
      <c r="H21" s="29" t="s">
        <v>57</v>
      </c>
      <c r="I21" s="30">
        <f>482000</f>
        <v>482000</v>
      </c>
      <c r="J21" s="31">
        <f>832977.49</f>
        <v>832977.49</v>
      </c>
      <c r="K21" s="31"/>
      <c r="L21" s="31"/>
      <c r="M21" s="31"/>
      <c r="N21" s="32" t="s">
        <v>39</v>
      </c>
      <c r="O21" s="32"/>
    </row>
    <row r="22" spans="1:15" s="1" customFormat="1" ht="24" customHeight="1">
      <c r="A22" s="28" t="s">
        <v>58</v>
      </c>
      <c r="B22" s="28"/>
      <c r="C22" s="28"/>
      <c r="D22" s="28"/>
      <c r="E22" s="28"/>
      <c r="F22" s="28"/>
      <c r="G22" s="29" t="s">
        <v>37</v>
      </c>
      <c r="H22" s="29" t="s">
        <v>59</v>
      </c>
      <c r="I22" s="30">
        <f>425400</f>
        <v>425400</v>
      </c>
      <c r="J22" s="31">
        <f>487502.37</f>
        <v>487502.37</v>
      </c>
      <c r="K22" s="31"/>
      <c r="L22" s="31"/>
      <c r="M22" s="31"/>
      <c r="N22" s="32" t="s">
        <v>39</v>
      </c>
      <c r="O22" s="32"/>
    </row>
    <row r="23" spans="1:15" s="1" customFormat="1" ht="24" customHeight="1">
      <c r="A23" s="28" t="s">
        <v>60</v>
      </c>
      <c r="B23" s="28"/>
      <c r="C23" s="28"/>
      <c r="D23" s="28"/>
      <c r="E23" s="28"/>
      <c r="F23" s="28"/>
      <c r="G23" s="29" t="s">
        <v>37</v>
      </c>
      <c r="H23" s="29" t="s">
        <v>61</v>
      </c>
      <c r="I23" s="33" t="s">
        <v>39</v>
      </c>
      <c r="J23" s="31">
        <f>20.61</f>
        <v>20.61</v>
      </c>
      <c r="K23" s="31"/>
      <c r="L23" s="31"/>
      <c r="M23" s="31"/>
      <c r="N23" s="32" t="s">
        <v>39</v>
      </c>
      <c r="O23" s="32"/>
    </row>
    <row r="24" spans="1:15" s="1" customFormat="1" ht="24" customHeight="1">
      <c r="A24" s="28" t="s">
        <v>62</v>
      </c>
      <c r="B24" s="28"/>
      <c r="C24" s="28"/>
      <c r="D24" s="28"/>
      <c r="E24" s="28"/>
      <c r="F24" s="28"/>
      <c r="G24" s="29" t="s">
        <v>37</v>
      </c>
      <c r="H24" s="29" t="s">
        <v>63</v>
      </c>
      <c r="I24" s="30">
        <f>3354833</f>
        <v>3354833</v>
      </c>
      <c r="J24" s="31">
        <f>3244408</f>
        <v>3244408</v>
      </c>
      <c r="K24" s="31"/>
      <c r="L24" s="31"/>
      <c r="M24" s="31"/>
      <c r="N24" s="34">
        <f>110425</f>
        <v>110425</v>
      </c>
      <c r="O24" s="34"/>
    </row>
    <row r="25" spans="1:15" s="1" customFormat="1" ht="24" customHeight="1">
      <c r="A25" s="28" t="s">
        <v>64</v>
      </c>
      <c r="B25" s="28"/>
      <c r="C25" s="28"/>
      <c r="D25" s="28"/>
      <c r="E25" s="28"/>
      <c r="F25" s="28"/>
      <c r="G25" s="29" t="s">
        <v>37</v>
      </c>
      <c r="H25" s="29" t="s">
        <v>65</v>
      </c>
      <c r="I25" s="30">
        <f>292315.9</f>
        <v>292315.9</v>
      </c>
      <c r="J25" s="31">
        <f>292315.9</f>
        <v>292315.9</v>
      </c>
      <c r="K25" s="31"/>
      <c r="L25" s="31"/>
      <c r="M25" s="31"/>
      <c r="N25" s="34">
        <f>0</f>
        <v>0</v>
      </c>
      <c r="O25" s="34"/>
    </row>
    <row r="26" spans="1:15" s="1" customFormat="1" ht="24" customHeight="1">
      <c r="A26" s="28" t="s">
        <v>66</v>
      </c>
      <c r="B26" s="28"/>
      <c r="C26" s="28"/>
      <c r="D26" s="28"/>
      <c r="E26" s="28"/>
      <c r="F26" s="28"/>
      <c r="G26" s="29" t="s">
        <v>37</v>
      </c>
      <c r="H26" s="29" t="s">
        <v>67</v>
      </c>
      <c r="I26" s="30">
        <f>324529</f>
        <v>324529</v>
      </c>
      <c r="J26" s="31">
        <f>324529</f>
        <v>324529</v>
      </c>
      <c r="K26" s="31"/>
      <c r="L26" s="31"/>
      <c r="M26" s="31"/>
      <c r="N26" s="34">
        <f>0</f>
        <v>0</v>
      </c>
      <c r="O26" s="34"/>
    </row>
    <row r="27" spans="1:15" s="1" customFormat="1" ht="33.75" customHeight="1">
      <c r="A27" s="28" t="s">
        <v>68</v>
      </c>
      <c r="B27" s="28"/>
      <c r="C27" s="28"/>
      <c r="D27" s="28"/>
      <c r="E27" s="28"/>
      <c r="F27" s="28"/>
      <c r="G27" s="29" t="s">
        <v>37</v>
      </c>
      <c r="H27" s="29" t="s">
        <v>69</v>
      </c>
      <c r="I27" s="30">
        <f>104136</f>
        <v>104136</v>
      </c>
      <c r="J27" s="31">
        <f>104136</f>
        <v>104136</v>
      </c>
      <c r="K27" s="31"/>
      <c r="L27" s="31"/>
      <c r="M27" s="31"/>
      <c r="N27" s="34">
        <f>0</f>
        <v>0</v>
      </c>
      <c r="O27" s="34"/>
    </row>
    <row r="28" spans="1:15" s="1" customFormat="1" ht="13.5" customHeight="1">
      <c r="A28" s="35" t="s">
        <v>18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s="1" customFormat="1" ht="13.5" customHeight="1">
      <c r="A29" s="12" t="s">
        <v>70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s="1" customFormat="1" ht="34.5" customHeight="1">
      <c r="A30" s="13" t="s">
        <v>24</v>
      </c>
      <c r="B30" s="13"/>
      <c r="C30" s="13"/>
      <c r="D30" s="13"/>
      <c r="E30" s="13"/>
      <c r="F30" s="13"/>
      <c r="G30" s="14" t="s">
        <v>25</v>
      </c>
      <c r="H30" s="14" t="s">
        <v>71</v>
      </c>
      <c r="I30" s="15" t="s">
        <v>27</v>
      </c>
      <c r="J30" s="16" t="s">
        <v>28</v>
      </c>
      <c r="K30" s="16"/>
      <c r="L30" s="16"/>
      <c r="M30" s="16"/>
      <c r="N30" s="17" t="s">
        <v>29</v>
      </c>
      <c r="O30" s="17"/>
    </row>
    <row r="31" spans="1:15" s="1" customFormat="1" ht="13.5" customHeight="1">
      <c r="A31" s="18" t="s">
        <v>30</v>
      </c>
      <c r="B31" s="18"/>
      <c r="C31" s="18"/>
      <c r="D31" s="18"/>
      <c r="E31" s="18"/>
      <c r="F31" s="18"/>
      <c r="G31" s="19" t="s">
        <v>31</v>
      </c>
      <c r="H31" s="19" t="s">
        <v>32</v>
      </c>
      <c r="I31" s="20" t="s">
        <v>33</v>
      </c>
      <c r="J31" s="21" t="s">
        <v>34</v>
      </c>
      <c r="K31" s="21"/>
      <c r="L31" s="21"/>
      <c r="M31" s="21"/>
      <c r="N31" s="22" t="s">
        <v>35</v>
      </c>
      <c r="O31" s="22"/>
    </row>
    <row r="32" spans="1:15" s="1" customFormat="1" ht="13.5" customHeight="1">
      <c r="A32" s="23" t="s">
        <v>72</v>
      </c>
      <c r="B32" s="23"/>
      <c r="C32" s="23"/>
      <c r="D32" s="23"/>
      <c r="E32" s="23"/>
      <c r="F32" s="23"/>
      <c r="G32" s="24" t="s">
        <v>73</v>
      </c>
      <c r="H32" s="24" t="s">
        <v>38</v>
      </c>
      <c r="I32" s="25">
        <f>5952021.9</f>
        <v>5952021.9</v>
      </c>
      <c r="J32" s="26">
        <f>5823109.16</f>
        <v>5823109.16</v>
      </c>
      <c r="K32" s="26"/>
      <c r="L32" s="26"/>
      <c r="M32" s="26"/>
      <c r="N32" s="36">
        <f>128912.74</f>
        <v>128912.74</v>
      </c>
      <c r="O32" s="36"/>
    </row>
    <row r="33" spans="1:15" s="1" customFormat="1" ht="13.5" customHeight="1">
      <c r="A33" s="37" t="s">
        <v>74</v>
      </c>
      <c r="B33" s="37"/>
      <c r="C33" s="37"/>
      <c r="D33" s="37"/>
      <c r="E33" s="37"/>
      <c r="F33" s="37"/>
      <c r="G33" s="38" t="s">
        <v>73</v>
      </c>
      <c r="H33" s="38" t="s">
        <v>75</v>
      </c>
      <c r="I33" s="39">
        <f>2946896</f>
        <v>2946896</v>
      </c>
      <c r="J33" s="40">
        <f>2946896</f>
        <v>2946896</v>
      </c>
      <c r="K33" s="40"/>
      <c r="L33" s="40"/>
      <c r="M33" s="40"/>
      <c r="N33" s="41">
        <f>0</f>
        <v>0</v>
      </c>
      <c r="O33" s="41"/>
    </row>
    <row r="34" spans="1:15" s="1" customFormat="1" ht="24" customHeight="1">
      <c r="A34" s="37" t="s">
        <v>76</v>
      </c>
      <c r="B34" s="37"/>
      <c r="C34" s="37"/>
      <c r="D34" s="37"/>
      <c r="E34" s="37"/>
      <c r="F34" s="37"/>
      <c r="G34" s="38" t="s">
        <v>73</v>
      </c>
      <c r="H34" s="38" t="s">
        <v>77</v>
      </c>
      <c r="I34" s="39">
        <f>0</f>
        <v>0</v>
      </c>
      <c r="J34" s="42" t="s">
        <v>39</v>
      </c>
      <c r="K34" s="42"/>
      <c r="L34" s="42"/>
      <c r="M34" s="42"/>
      <c r="N34" s="43" t="s">
        <v>39</v>
      </c>
      <c r="O34" s="43"/>
    </row>
    <row r="35" spans="1:15" s="1" customFormat="1" ht="33.75" customHeight="1">
      <c r="A35" s="37" t="s">
        <v>78</v>
      </c>
      <c r="B35" s="37"/>
      <c r="C35" s="37"/>
      <c r="D35" s="37"/>
      <c r="E35" s="37"/>
      <c r="F35" s="37"/>
      <c r="G35" s="38" t="s">
        <v>73</v>
      </c>
      <c r="H35" s="38" t="s">
        <v>79</v>
      </c>
      <c r="I35" s="39">
        <f>889962</f>
        <v>889962</v>
      </c>
      <c r="J35" s="40">
        <f>889962</f>
        <v>889962</v>
      </c>
      <c r="K35" s="40"/>
      <c r="L35" s="40"/>
      <c r="M35" s="40"/>
      <c r="N35" s="41">
        <f>0</f>
        <v>0</v>
      </c>
      <c r="O35" s="41"/>
    </row>
    <row r="36" spans="1:15" s="1" customFormat="1" ht="24" customHeight="1">
      <c r="A36" s="37" t="s">
        <v>80</v>
      </c>
      <c r="B36" s="37"/>
      <c r="C36" s="37"/>
      <c r="D36" s="37"/>
      <c r="E36" s="37"/>
      <c r="F36" s="37"/>
      <c r="G36" s="38" t="s">
        <v>73</v>
      </c>
      <c r="H36" s="38" t="s">
        <v>81</v>
      </c>
      <c r="I36" s="39">
        <f>0</f>
        <v>0</v>
      </c>
      <c r="J36" s="42" t="s">
        <v>39</v>
      </c>
      <c r="K36" s="42"/>
      <c r="L36" s="42"/>
      <c r="M36" s="42"/>
      <c r="N36" s="43" t="s">
        <v>39</v>
      </c>
      <c r="O36" s="43"/>
    </row>
    <row r="37" spans="1:15" s="1" customFormat="1" ht="24" customHeight="1">
      <c r="A37" s="37" t="s">
        <v>82</v>
      </c>
      <c r="B37" s="37"/>
      <c r="C37" s="37"/>
      <c r="D37" s="37"/>
      <c r="E37" s="37"/>
      <c r="F37" s="37"/>
      <c r="G37" s="38" t="s">
        <v>73</v>
      </c>
      <c r="H37" s="38" t="s">
        <v>83</v>
      </c>
      <c r="I37" s="39">
        <f>409861</f>
        <v>409861</v>
      </c>
      <c r="J37" s="40">
        <f>370315.88</f>
        <v>370315.88</v>
      </c>
      <c r="K37" s="40"/>
      <c r="L37" s="40"/>
      <c r="M37" s="40"/>
      <c r="N37" s="41">
        <f>39545.12</f>
        <v>39545.12</v>
      </c>
      <c r="O37" s="41"/>
    </row>
    <row r="38" spans="1:15" s="1" customFormat="1" ht="13.5" customHeight="1">
      <c r="A38" s="37" t="s">
        <v>84</v>
      </c>
      <c r="B38" s="37"/>
      <c r="C38" s="37"/>
      <c r="D38" s="37"/>
      <c r="E38" s="37"/>
      <c r="F38" s="37"/>
      <c r="G38" s="38" t="s">
        <v>73</v>
      </c>
      <c r="H38" s="38" t="s">
        <v>85</v>
      </c>
      <c r="I38" s="39">
        <f>263711</f>
        <v>263711</v>
      </c>
      <c r="J38" s="40">
        <f>263711</f>
        <v>263711</v>
      </c>
      <c r="K38" s="40"/>
      <c r="L38" s="40"/>
      <c r="M38" s="40"/>
      <c r="N38" s="41">
        <f>0</f>
        <v>0</v>
      </c>
      <c r="O38" s="41"/>
    </row>
    <row r="39" spans="1:15" s="1" customFormat="1" ht="13.5" customHeight="1">
      <c r="A39" s="37" t="s">
        <v>86</v>
      </c>
      <c r="B39" s="37"/>
      <c r="C39" s="37"/>
      <c r="D39" s="37"/>
      <c r="E39" s="37"/>
      <c r="F39" s="37"/>
      <c r="G39" s="38" t="s">
        <v>73</v>
      </c>
      <c r="H39" s="38" t="s">
        <v>87</v>
      </c>
      <c r="I39" s="39">
        <f>811</f>
        <v>811</v>
      </c>
      <c r="J39" s="40">
        <f>443.38</f>
        <v>443.38</v>
      </c>
      <c r="K39" s="40"/>
      <c r="L39" s="40"/>
      <c r="M39" s="40"/>
      <c r="N39" s="41">
        <f>367.62</f>
        <v>367.62</v>
      </c>
      <c r="O39" s="41"/>
    </row>
    <row r="40" spans="1:15" s="1" customFormat="1" ht="13.5" customHeight="1">
      <c r="A40" s="37" t="s">
        <v>88</v>
      </c>
      <c r="B40" s="37"/>
      <c r="C40" s="37"/>
      <c r="D40" s="37"/>
      <c r="E40" s="37"/>
      <c r="F40" s="37"/>
      <c r="G40" s="38" t="s">
        <v>73</v>
      </c>
      <c r="H40" s="38" t="s">
        <v>89</v>
      </c>
      <c r="I40" s="39">
        <f>31604.9</f>
        <v>31604.9</v>
      </c>
      <c r="J40" s="40">
        <f>31604.9</f>
        <v>31604.9</v>
      </c>
      <c r="K40" s="40"/>
      <c r="L40" s="40"/>
      <c r="M40" s="40"/>
      <c r="N40" s="41">
        <f>0</f>
        <v>0</v>
      </c>
      <c r="O40" s="41"/>
    </row>
    <row r="41" spans="1:15" s="1" customFormat="1" ht="13.5" customHeight="1">
      <c r="A41" s="37" t="s">
        <v>90</v>
      </c>
      <c r="B41" s="37"/>
      <c r="C41" s="37"/>
      <c r="D41" s="37"/>
      <c r="E41" s="37"/>
      <c r="F41" s="37"/>
      <c r="G41" s="38" t="s">
        <v>73</v>
      </c>
      <c r="H41" s="38" t="s">
        <v>91</v>
      </c>
      <c r="I41" s="39">
        <f>1000</f>
        <v>1000</v>
      </c>
      <c r="J41" s="42" t="s">
        <v>39</v>
      </c>
      <c r="K41" s="42"/>
      <c r="L41" s="42"/>
      <c r="M41" s="42"/>
      <c r="N41" s="41">
        <f>1000</f>
        <v>1000</v>
      </c>
      <c r="O41" s="41"/>
    </row>
    <row r="42" spans="1:15" s="1" customFormat="1" ht="24" customHeight="1">
      <c r="A42" s="37" t="s">
        <v>80</v>
      </c>
      <c r="B42" s="37"/>
      <c r="C42" s="37"/>
      <c r="D42" s="37"/>
      <c r="E42" s="37"/>
      <c r="F42" s="37"/>
      <c r="G42" s="38" t="s">
        <v>73</v>
      </c>
      <c r="H42" s="38" t="s">
        <v>92</v>
      </c>
      <c r="I42" s="39">
        <f>124064</f>
        <v>124064</v>
      </c>
      <c r="J42" s="40">
        <f>124064</f>
        <v>124064</v>
      </c>
      <c r="K42" s="40"/>
      <c r="L42" s="40"/>
      <c r="M42" s="40"/>
      <c r="N42" s="41">
        <f aca="true" t="shared" si="0" ref="N42:N47">0</f>
        <v>0</v>
      </c>
      <c r="O42" s="41"/>
    </row>
    <row r="43" spans="1:15" s="1" customFormat="1" ht="13.5" customHeight="1">
      <c r="A43" s="37" t="s">
        <v>74</v>
      </c>
      <c r="B43" s="37"/>
      <c r="C43" s="37"/>
      <c r="D43" s="37"/>
      <c r="E43" s="37"/>
      <c r="F43" s="37"/>
      <c r="G43" s="38" t="s">
        <v>73</v>
      </c>
      <c r="H43" s="38" t="s">
        <v>93</v>
      </c>
      <c r="I43" s="39">
        <f>226340</f>
        <v>226340</v>
      </c>
      <c r="J43" s="40">
        <f>226340</f>
        <v>226340</v>
      </c>
      <c r="K43" s="40"/>
      <c r="L43" s="40"/>
      <c r="M43" s="40"/>
      <c r="N43" s="41">
        <f t="shared" si="0"/>
        <v>0</v>
      </c>
      <c r="O43" s="41"/>
    </row>
    <row r="44" spans="1:15" s="1" customFormat="1" ht="24" customHeight="1">
      <c r="A44" s="37" t="s">
        <v>76</v>
      </c>
      <c r="B44" s="37"/>
      <c r="C44" s="37"/>
      <c r="D44" s="37"/>
      <c r="E44" s="37"/>
      <c r="F44" s="37"/>
      <c r="G44" s="38" t="s">
        <v>73</v>
      </c>
      <c r="H44" s="38" t="s">
        <v>94</v>
      </c>
      <c r="I44" s="39">
        <f>9124</f>
        <v>9124</v>
      </c>
      <c r="J44" s="40">
        <f>9124</f>
        <v>9124</v>
      </c>
      <c r="K44" s="40"/>
      <c r="L44" s="40"/>
      <c r="M44" s="40"/>
      <c r="N44" s="41">
        <f t="shared" si="0"/>
        <v>0</v>
      </c>
      <c r="O44" s="41"/>
    </row>
    <row r="45" spans="1:15" s="1" customFormat="1" ht="33.75" customHeight="1">
      <c r="A45" s="37" t="s">
        <v>78</v>
      </c>
      <c r="B45" s="37"/>
      <c r="C45" s="37"/>
      <c r="D45" s="37"/>
      <c r="E45" s="37"/>
      <c r="F45" s="37"/>
      <c r="G45" s="38" t="s">
        <v>73</v>
      </c>
      <c r="H45" s="38" t="s">
        <v>95</v>
      </c>
      <c r="I45" s="39">
        <f>68355</f>
        <v>68355</v>
      </c>
      <c r="J45" s="40">
        <f>68355</f>
        <v>68355</v>
      </c>
      <c r="K45" s="40"/>
      <c r="L45" s="40"/>
      <c r="M45" s="40"/>
      <c r="N45" s="41">
        <f t="shared" si="0"/>
        <v>0</v>
      </c>
      <c r="O45" s="41"/>
    </row>
    <row r="46" spans="1:15" s="1" customFormat="1" ht="24" customHeight="1">
      <c r="A46" s="37" t="s">
        <v>80</v>
      </c>
      <c r="B46" s="37"/>
      <c r="C46" s="37"/>
      <c r="D46" s="37"/>
      <c r="E46" s="37"/>
      <c r="F46" s="37"/>
      <c r="G46" s="38" t="s">
        <v>73</v>
      </c>
      <c r="H46" s="38" t="s">
        <v>96</v>
      </c>
      <c r="I46" s="39">
        <f>10172</f>
        <v>10172</v>
      </c>
      <c r="J46" s="40">
        <f>10172</f>
        <v>10172</v>
      </c>
      <c r="K46" s="40"/>
      <c r="L46" s="40"/>
      <c r="M46" s="40"/>
      <c r="N46" s="41">
        <f t="shared" si="0"/>
        <v>0</v>
      </c>
      <c r="O46" s="41"/>
    </row>
    <row r="47" spans="1:15" s="1" customFormat="1" ht="24" customHeight="1">
      <c r="A47" s="37" t="s">
        <v>82</v>
      </c>
      <c r="B47" s="37"/>
      <c r="C47" s="37"/>
      <c r="D47" s="37"/>
      <c r="E47" s="37"/>
      <c r="F47" s="37"/>
      <c r="G47" s="38" t="s">
        <v>73</v>
      </c>
      <c r="H47" s="38" t="s">
        <v>97</v>
      </c>
      <c r="I47" s="39">
        <f>10538</f>
        <v>10538</v>
      </c>
      <c r="J47" s="40">
        <f>10538</f>
        <v>10538</v>
      </c>
      <c r="K47" s="40"/>
      <c r="L47" s="40"/>
      <c r="M47" s="40"/>
      <c r="N47" s="41">
        <f t="shared" si="0"/>
        <v>0</v>
      </c>
      <c r="O47" s="41"/>
    </row>
    <row r="48" spans="1:15" s="1" customFormat="1" ht="13.5" customHeight="1">
      <c r="A48" s="37" t="s">
        <v>90</v>
      </c>
      <c r="B48" s="37"/>
      <c r="C48" s="37"/>
      <c r="D48" s="37"/>
      <c r="E48" s="37"/>
      <c r="F48" s="37"/>
      <c r="G48" s="38" t="s">
        <v>73</v>
      </c>
      <c r="H48" s="38" t="s">
        <v>98</v>
      </c>
      <c r="I48" s="39">
        <f>5000</f>
        <v>5000</v>
      </c>
      <c r="J48" s="42" t="s">
        <v>39</v>
      </c>
      <c r="K48" s="42"/>
      <c r="L48" s="42"/>
      <c r="M48" s="42"/>
      <c r="N48" s="41">
        <f>5000</f>
        <v>5000</v>
      </c>
      <c r="O48" s="41"/>
    </row>
    <row r="49" spans="1:15" s="1" customFormat="1" ht="24" customHeight="1">
      <c r="A49" s="37" t="s">
        <v>82</v>
      </c>
      <c r="B49" s="37"/>
      <c r="C49" s="37"/>
      <c r="D49" s="37"/>
      <c r="E49" s="37"/>
      <c r="F49" s="37"/>
      <c r="G49" s="38" t="s">
        <v>73</v>
      </c>
      <c r="H49" s="38" t="s">
        <v>99</v>
      </c>
      <c r="I49" s="39">
        <f>368583</f>
        <v>368583</v>
      </c>
      <c r="J49" s="40">
        <f>368583</f>
        <v>368583</v>
      </c>
      <c r="K49" s="40"/>
      <c r="L49" s="40"/>
      <c r="M49" s="40"/>
      <c r="N49" s="41">
        <f>0</f>
        <v>0</v>
      </c>
      <c r="O49" s="41"/>
    </row>
    <row r="50" spans="1:15" s="1" customFormat="1" ht="24" customHeight="1">
      <c r="A50" s="37" t="s">
        <v>82</v>
      </c>
      <c r="B50" s="37"/>
      <c r="C50" s="37"/>
      <c r="D50" s="37"/>
      <c r="E50" s="37"/>
      <c r="F50" s="37"/>
      <c r="G50" s="38" t="s">
        <v>73</v>
      </c>
      <c r="H50" s="38" t="s">
        <v>100</v>
      </c>
      <c r="I50" s="39">
        <f>586000</f>
        <v>586000</v>
      </c>
      <c r="J50" s="40">
        <f>503000</f>
        <v>503000</v>
      </c>
      <c r="K50" s="40"/>
      <c r="L50" s="40"/>
      <c r="M50" s="40"/>
      <c r="N50" s="41">
        <f>83000</f>
        <v>83000</v>
      </c>
      <c r="O50" s="41"/>
    </row>
    <row r="51" spans="1:15" s="1" customFormat="1" ht="15" customHeight="1">
      <c r="A51" s="44" t="s">
        <v>101</v>
      </c>
      <c r="B51" s="44"/>
      <c r="C51" s="44"/>
      <c r="D51" s="44"/>
      <c r="E51" s="44"/>
      <c r="F51" s="44"/>
      <c r="G51" s="45" t="s">
        <v>102</v>
      </c>
      <c r="H51" s="45" t="s">
        <v>38</v>
      </c>
      <c r="I51" s="46">
        <f>-225458</f>
        <v>-225458</v>
      </c>
      <c r="J51" s="47">
        <f>794802.07</f>
        <v>794802.07</v>
      </c>
      <c r="K51" s="47"/>
      <c r="L51" s="47"/>
      <c r="M51" s="47"/>
      <c r="N51" s="48" t="s">
        <v>38</v>
      </c>
      <c r="O51" s="48"/>
    </row>
    <row r="52" spans="1:15" s="1" customFormat="1" ht="13.5" customHeight="1">
      <c r="A52" s="7" t="s">
        <v>18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s="1" customFormat="1" ht="13.5" customHeight="1">
      <c r="A53" s="12" t="s">
        <v>103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s="1" customFormat="1" ht="45.75" customHeight="1">
      <c r="A54" s="13" t="s">
        <v>24</v>
      </c>
      <c r="B54" s="13"/>
      <c r="C54" s="13"/>
      <c r="D54" s="13"/>
      <c r="E54" s="13"/>
      <c r="F54" s="13"/>
      <c r="G54" s="14" t="s">
        <v>25</v>
      </c>
      <c r="H54" s="14" t="s">
        <v>104</v>
      </c>
      <c r="I54" s="15" t="s">
        <v>27</v>
      </c>
      <c r="J54" s="16" t="s">
        <v>28</v>
      </c>
      <c r="K54" s="16"/>
      <c r="L54" s="16"/>
      <c r="M54" s="16"/>
      <c r="N54" s="17" t="s">
        <v>29</v>
      </c>
      <c r="O54" s="17"/>
    </row>
    <row r="55" spans="1:15" s="1" customFormat="1" ht="12.75" customHeight="1">
      <c r="A55" s="18" t="s">
        <v>30</v>
      </c>
      <c r="B55" s="18"/>
      <c r="C55" s="18"/>
      <c r="D55" s="18"/>
      <c r="E55" s="18"/>
      <c r="F55" s="18"/>
      <c r="G55" s="19" t="s">
        <v>31</v>
      </c>
      <c r="H55" s="19" t="s">
        <v>32</v>
      </c>
      <c r="I55" s="20" t="s">
        <v>33</v>
      </c>
      <c r="J55" s="21" t="s">
        <v>34</v>
      </c>
      <c r="K55" s="21"/>
      <c r="L55" s="21"/>
      <c r="M55" s="21"/>
      <c r="N55" s="22" t="s">
        <v>35</v>
      </c>
      <c r="O55" s="22"/>
    </row>
    <row r="56" spans="1:15" s="1" customFormat="1" ht="13.5" customHeight="1">
      <c r="A56" s="23" t="s">
        <v>105</v>
      </c>
      <c r="B56" s="23"/>
      <c r="C56" s="23"/>
      <c r="D56" s="23"/>
      <c r="E56" s="23"/>
      <c r="F56" s="23"/>
      <c r="G56" s="24" t="s">
        <v>106</v>
      </c>
      <c r="H56" s="24" t="s">
        <v>38</v>
      </c>
      <c r="I56" s="49">
        <f>225458</f>
        <v>225458</v>
      </c>
      <c r="J56" s="26">
        <f>-794802.07</f>
        <v>-794802.07</v>
      </c>
      <c r="K56" s="26"/>
      <c r="L56" s="26"/>
      <c r="M56" s="26"/>
      <c r="N56" s="50" t="s">
        <v>38</v>
      </c>
      <c r="O56" s="50"/>
    </row>
    <row r="57" spans="1:15" s="1" customFormat="1" ht="13.5" customHeight="1">
      <c r="A57" s="51" t="s">
        <v>107</v>
      </c>
      <c r="B57" s="51"/>
      <c r="C57" s="51"/>
      <c r="D57" s="51"/>
      <c r="E57" s="51"/>
      <c r="F57" s="51"/>
      <c r="G57" s="52" t="s">
        <v>18</v>
      </c>
      <c r="H57" s="52" t="s">
        <v>18</v>
      </c>
      <c r="I57" s="53" t="s">
        <v>18</v>
      </c>
      <c r="J57" s="54" t="s">
        <v>18</v>
      </c>
      <c r="K57" s="54"/>
      <c r="L57" s="54"/>
      <c r="M57" s="54"/>
      <c r="N57" s="55" t="s">
        <v>18</v>
      </c>
      <c r="O57" s="55"/>
    </row>
    <row r="58" spans="1:15" s="1" customFormat="1" ht="13.5" customHeight="1">
      <c r="A58" s="28" t="s">
        <v>108</v>
      </c>
      <c r="B58" s="28"/>
      <c r="C58" s="28"/>
      <c r="D58" s="28"/>
      <c r="E58" s="28"/>
      <c r="F58" s="28"/>
      <c r="G58" s="56" t="s">
        <v>109</v>
      </c>
      <c r="H58" s="29" t="s">
        <v>38</v>
      </c>
      <c r="I58" s="57" t="s">
        <v>39</v>
      </c>
      <c r="J58" s="58" t="s">
        <v>39</v>
      </c>
      <c r="K58" s="58"/>
      <c r="L58" s="58"/>
      <c r="M58" s="58"/>
      <c r="N58" s="59" t="s">
        <v>39</v>
      </c>
      <c r="O58" s="59"/>
    </row>
    <row r="59" spans="1:15" s="1" customFormat="1" ht="13.5" customHeight="1">
      <c r="A59" s="37" t="s">
        <v>18</v>
      </c>
      <c r="B59" s="37"/>
      <c r="C59" s="37"/>
      <c r="D59" s="37"/>
      <c r="E59" s="37"/>
      <c r="F59" s="37"/>
      <c r="G59" s="38" t="s">
        <v>109</v>
      </c>
      <c r="H59" s="38" t="s">
        <v>18</v>
      </c>
      <c r="I59" s="60" t="s">
        <v>39</v>
      </c>
      <c r="J59" s="42" t="s">
        <v>39</v>
      </c>
      <c r="K59" s="42"/>
      <c r="L59" s="42"/>
      <c r="M59" s="42"/>
      <c r="N59" s="61" t="s">
        <v>39</v>
      </c>
      <c r="O59" s="61"/>
    </row>
    <row r="60" spans="1:15" s="1" customFormat="1" ht="13.5" customHeight="1">
      <c r="A60" s="37" t="s">
        <v>110</v>
      </c>
      <c r="B60" s="37"/>
      <c r="C60" s="37"/>
      <c r="D60" s="37"/>
      <c r="E60" s="37"/>
      <c r="F60" s="37"/>
      <c r="G60" s="52" t="s">
        <v>111</v>
      </c>
      <c r="H60" s="52" t="s">
        <v>38</v>
      </c>
      <c r="I60" s="53" t="s">
        <v>39</v>
      </c>
      <c r="J60" s="42" t="s">
        <v>39</v>
      </c>
      <c r="K60" s="42"/>
      <c r="L60" s="42"/>
      <c r="M60" s="42"/>
      <c r="N60" s="55" t="s">
        <v>39</v>
      </c>
      <c r="O60" s="55"/>
    </row>
    <row r="61" spans="1:15" s="1" customFormat="1" ht="13.5" customHeight="1">
      <c r="A61" s="37" t="s">
        <v>18</v>
      </c>
      <c r="B61" s="37"/>
      <c r="C61" s="37"/>
      <c r="D61" s="37"/>
      <c r="E61" s="37"/>
      <c r="F61" s="37"/>
      <c r="G61" s="38" t="s">
        <v>111</v>
      </c>
      <c r="H61" s="38" t="s">
        <v>18</v>
      </c>
      <c r="I61" s="60" t="s">
        <v>39</v>
      </c>
      <c r="J61" s="42" t="s">
        <v>39</v>
      </c>
      <c r="K61" s="42"/>
      <c r="L61" s="42"/>
      <c r="M61" s="42"/>
      <c r="N61" s="61" t="s">
        <v>39</v>
      </c>
      <c r="O61" s="61"/>
    </row>
    <row r="62" spans="1:15" s="1" customFormat="1" ht="13.5" customHeight="1">
      <c r="A62" s="37" t="s">
        <v>112</v>
      </c>
      <c r="B62" s="37"/>
      <c r="C62" s="37"/>
      <c r="D62" s="37"/>
      <c r="E62" s="37"/>
      <c r="F62" s="37"/>
      <c r="G62" s="38" t="s">
        <v>113</v>
      </c>
      <c r="H62" s="38" t="s">
        <v>114</v>
      </c>
      <c r="I62" s="62">
        <f>225458</f>
        <v>225458</v>
      </c>
      <c r="J62" s="40">
        <f>-794802.07</f>
        <v>-794802.07</v>
      </c>
      <c r="K62" s="40"/>
      <c r="L62" s="40"/>
      <c r="M62" s="40"/>
      <c r="N62" s="63">
        <f>1020260.07</f>
        <v>1020260.07</v>
      </c>
      <c r="O62" s="63"/>
    </row>
    <row r="63" spans="1:15" s="1" customFormat="1" ht="13.5" customHeight="1">
      <c r="A63" s="37" t="s">
        <v>115</v>
      </c>
      <c r="B63" s="37"/>
      <c r="C63" s="37"/>
      <c r="D63" s="37"/>
      <c r="E63" s="37"/>
      <c r="F63" s="37"/>
      <c r="G63" s="38" t="s">
        <v>116</v>
      </c>
      <c r="H63" s="38" t="s">
        <v>117</v>
      </c>
      <c r="I63" s="62">
        <f>-5726563.9</f>
        <v>-5726563.9</v>
      </c>
      <c r="J63" s="40">
        <f>-6617911.23</f>
        <v>-6617911.23</v>
      </c>
      <c r="K63" s="40"/>
      <c r="L63" s="40"/>
      <c r="M63" s="40"/>
      <c r="N63" s="64" t="s">
        <v>38</v>
      </c>
      <c r="O63" s="64"/>
    </row>
    <row r="64" spans="1:15" s="1" customFormat="1" ht="13.5" customHeight="1">
      <c r="A64" s="37" t="s">
        <v>118</v>
      </c>
      <c r="B64" s="37"/>
      <c r="C64" s="37"/>
      <c r="D64" s="37"/>
      <c r="E64" s="37"/>
      <c r="F64" s="37"/>
      <c r="G64" s="38" t="s">
        <v>119</v>
      </c>
      <c r="H64" s="38" t="s">
        <v>120</v>
      </c>
      <c r="I64" s="62">
        <f>5952021.9</f>
        <v>5952021.9</v>
      </c>
      <c r="J64" s="40">
        <f>5823109.16</f>
        <v>5823109.16</v>
      </c>
      <c r="K64" s="40"/>
      <c r="L64" s="40"/>
      <c r="M64" s="40"/>
      <c r="N64" s="64" t="s">
        <v>38</v>
      </c>
      <c r="O64" s="64"/>
    </row>
    <row r="65" spans="1:15" s="1" customFormat="1" ht="13.5" customHeight="1">
      <c r="A65" s="65" t="s">
        <v>18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</row>
    <row r="66" spans="1:15" s="1" customFormat="1" ht="15.75" customHeight="1">
      <c r="A66" s="7" t="s">
        <v>18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s="1" customFormat="1" ht="13.5" customHeight="1">
      <c r="A67" s="66" t="s">
        <v>121</v>
      </c>
      <c r="B67" s="66"/>
      <c r="C67" s="66"/>
      <c r="D67" s="66"/>
      <c r="E67" s="66"/>
      <c r="F67" s="7" t="s">
        <v>18</v>
      </c>
      <c r="G67" s="7"/>
      <c r="H67" s="7"/>
      <c r="I67" s="7"/>
      <c r="J67" s="7"/>
      <c r="K67" s="7"/>
      <c r="L67" s="7"/>
      <c r="M67" s="7"/>
      <c r="N67" s="7"/>
      <c r="O67" s="7"/>
    </row>
    <row r="68" spans="1:15" s="1" customFormat="1" ht="13.5" customHeight="1">
      <c r="A68" s="4" t="s">
        <v>122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</sheetData>
  <sheetProtection/>
  <mergeCells count="178">
    <mergeCell ref="A68:O68"/>
    <mergeCell ref="A64:F64"/>
    <mergeCell ref="J64:M64"/>
    <mergeCell ref="N64:O64"/>
    <mergeCell ref="A65:O65"/>
    <mergeCell ref="A66:O66"/>
    <mergeCell ref="A67:E67"/>
    <mergeCell ref="F67:O67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2:O52"/>
    <mergeCell ref="A53:O53"/>
    <mergeCell ref="A54:F54"/>
    <mergeCell ref="J54:M54"/>
    <mergeCell ref="N54:O54"/>
    <mergeCell ref="A55:F55"/>
    <mergeCell ref="J55:M55"/>
    <mergeCell ref="N55:O55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28:O28"/>
    <mergeCell ref="A29:O29"/>
    <mergeCell ref="A30:F30"/>
    <mergeCell ref="J30:M30"/>
    <mergeCell ref="N30:O30"/>
    <mergeCell ref="A31:F31"/>
    <mergeCell ref="J31:M31"/>
    <mergeCell ref="N31:O31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fitToHeight="3" fitToWidth="1" horizontalDpi="600" verticalDpi="600" orientation="landscape" paperSize="9" r:id="rId1"/>
  <headerFooter alignWithMargins="0">
    <oddFooter>&amp;CСтраница &amp;С из &amp;К</oddFooter>
  </headerFooter>
  <rowBreaks count="2" manualBreakCount="2">
    <brk id="28" max="255" man="1"/>
    <brk id="5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2018-01-15T13:53:24Z</dcterms:created>
  <dcterms:modified xsi:type="dcterms:W3CDTF">2018-01-15T13:53:24Z</dcterms:modified>
  <cp:category/>
  <cp:version/>
  <cp:contentType/>
  <cp:contentStatus/>
</cp:coreProperties>
</file>